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isuke_fujiwara\Desktop\公営企業に係る経営比較分析表（令和４年度決算）の分析等について（依頼）\提出分\"/>
    </mc:Choice>
  </mc:AlternateContent>
  <workbookProtection workbookAlgorithmName="SHA-512" workbookHashValue="IBJcOaZtGKyZ/gYXOFqIh2lWCzFKVykfUQCvj47AHGRGfbUZbX+jDTTA8jrJhExXkk6RoGzNg8Bd5epLtXnNLg==" workbookSaltValue="R+gqZIexaliLcM/PS5Dvx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<sst xmlns="http://schemas.openxmlformats.org/spreadsheetml/2006/main" count="239" uniqueCount="119">
  <si>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</si>
  <si>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</si>
  <si>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</si>
  <si>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</si>
  <si>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</si>
  <si>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</si>
  <si>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</si>
  <si>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</si>
  <si>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</si>
  <si>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</si>
  <si>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</si>
  <si>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</si>
  <si>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</si>
  <si>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</si>
  <si>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</si>
  <si>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</si>
  <si>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</si>
  <si>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</si>
  <si>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</si>
  <si>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</si>
  <si>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</si>
  <si>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</si>
  <si>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</si>
  <si>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</si>
  <si>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</si>
  <si>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</si>
  <si>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</si>
  <si>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</si>
  <si>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</si>
  <si>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</si>
  <si>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</si>
  <si>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</si>
  <si>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</si>
  <si>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</si>
  <si>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</si>
  <si>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</si>
  <si>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</si>
  <si>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</si>
  <si>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</si>
  <si>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</si>
  <si>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</si>
  <si>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</si>
  <si>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</si>
  <si>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</si>
  <si>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</si>
  <si>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</si>
  <si>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</si>
  <si>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</si>
  <si>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</si>
  <si>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</si>
  <si>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</si>
  <si>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</si>
  <si>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</si>
  <si>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</si>
  <si>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</si>
  <si>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</si>
  <si>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</si>
  <si>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</si>
  <si>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</si>
  <si>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</si>
  <si>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</si>
  <si>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</si>
  <si>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</si>
  <si>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</si>
  <si>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</si>
  <si>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</si>
  <si>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</si>
  <si>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</si>
  <si>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</si>
  <si>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</si>
  <si>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</si>
  <si>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</si>
  <si>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</si>
  <si>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</si>
  <si>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</si>
  <si>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</si>
  <si>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</si>
  <si>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</si>
  <si>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</si>
  <si>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</si>
  <si>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</si>
  <si>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</si>
  <si>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</si>
  <si>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</si>
  <si>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</si>
  <si>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</si>
  <si>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</si>
  <si>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</si>
  <si>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</si>
  <si>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</si>
  <si>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</si>
  <si>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</si>
  <si>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</si>
  <si>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</si>
  <si>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</si>
  <si>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</si>
  <si>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</si>
  <si>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</si>
  <si>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早島町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</si>
  <si>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</si>
  <si>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</si>
  <si>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</si>
  <si>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</si>
  <si>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</si>
  <si>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</si>
  <si>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</si>
  <si>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</si>
  <si>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</si>
  <si>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</si>
  <si>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</si>
  <si>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</si>
  <si>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</si>
  <si>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</si>
  <si>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</si>
  <si>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</si>
  <si>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</si>
  <si>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２８年度に策定したストックマネジメント計画を令和３年度に改定した。令和４年度以降も計画に基づき、長期的な視点で下水道施設全体の老朽化の進展状況を考慮しながら調査・点検及び改築・更新を行っていく。</t>
    <phoneticPr fontId="4"/>
  </si>
  <si>
    <t>平成２年度の早島処理分区の供用開始より３０年以上が経過し、今後は維持管理が主な支出となってくるので、計画的な施設管理が必要となってくる。下水道施設の長寿命化対策事業、節水機器の普及に伴う汚水処理水量の減少による使用料収入の低下、一般会計からの繰入金の充当等の課題があり、下水道事業の健全な財政運営を図るためにも、使用料の改定を検討しているところである。</t>
    <phoneticPr fontId="4"/>
  </si>
  <si>
    <t>本町の下水道事業は、水洗化率が平均を上回る水準を維持している状況であることから、施設が効率的に稼働していると考えられる。
財政状況の健全性については、地方債償還金の減少により収益的収支比率が増加し、企業債残高対事業規模比率は低い水準となっている。汚水処理費の減少により、汚水処理原価は減少した。経費回収率についても、汚水処理費の減少により増加したものの、経費回収率が100％に達していないため、使用料収入以外の収入に依存している状況である。歳入の面では使用料を計画的に見直すことで収益的収支比率や経費回収率を高めたり、歳出の面では汚水処理に係る費用の削減や有収率の向上により汚水処理原価を下げるなど、健全経営を進めていくため経営改善を図る必要がある。</t>
    <rPh sb="99" eb="104">
      <t>キギョウサイザンダカ</t>
    </rPh>
    <rPh sb="104" eb="105">
      <t>タイ</t>
    </rPh>
    <rPh sb="105" eb="111">
      <t>ジギョウキボヒリツ</t>
    </rPh>
    <rPh sb="112" eb="113">
      <t>ヒク</t>
    </rPh>
    <rPh sb="114" eb="116">
      <t>スイジュン</t>
    </rPh>
    <rPh sb="129" eb="131">
      <t>ゲンショウ</t>
    </rPh>
    <rPh sb="142" eb="144">
      <t>ゲンショウ</t>
    </rPh>
    <rPh sb="164" eb="166">
      <t>ゲンショウ</t>
    </rPh>
    <rPh sb="169" eb="17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</si>
</sst>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1.07</c:v>
                </c:pt>
                <c:pt idx="1">
                  <c:v>0</c:v>
                </c:pt>
                <c:pt idx="2">
                  <c:v>0</c:v>
                </c:pt>
                <c:pt idx="3">
                  <c:v>0</c:v>
                </c:pt>
                <c:pt idx="4">
                  <c:v>0</c:v>
                </c:pt>
              </c:numCache>
            </c:numRef>
          </c:val>
          <c:extLst>
            <c:ext xmlns:c16="http://schemas.microsoft.com/office/drawing/2014/chart" uri="{C3380CC4-5D6E-409C-BE32-E72D297353CC}">
              <c16:uniqueId val="{00000000-3803-48B4-BB9D-3A76539DC87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c:v>
                </c:pt>
                <c:pt idx="2">
                  <c:v>0.09</c:v>
                </c:pt>
                <c:pt idx="3">
                  <c:v>0.1</c:v>
                </c:pt>
                <c:pt idx="4">
                  <c:v>7.0000000000000007E-2</c:v>
                </c:pt>
              </c:numCache>
            </c:numRef>
          </c:val>
          <c:smooth val="0"/>
          <c:extLst>
            <c:ext xmlns:c16="http://schemas.microsoft.com/office/drawing/2014/chart" uri="{C3380CC4-5D6E-409C-BE32-E72D297353CC}">
              <c16:uniqueId val="{00000001-3803-48B4-BB9D-3A76539DC87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64.459999999999994</c:v>
                </c:pt>
                <c:pt idx="1">
                  <c:v>64.459999999999994</c:v>
                </c:pt>
                <c:pt idx="2">
                  <c:v>0</c:v>
                </c:pt>
                <c:pt idx="3">
                  <c:v>0</c:v>
                </c:pt>
                <c:pt idx="4">
                  <c:v>0</c:v>
                </c:pt>
              </c:numCache>
            </c:numRef>
          </c:val>
          <c:extLst>
            <c:ext xmlns:c16="http://schemas.microsoft.com/office/drawing/2014/chart" uri="{C3380CC4-5D6E-409C-BE32-E72D297353CC}">
              <c16:uniqueId val="{00000000-17D5-4FD3-B6CA-EAEF48F5CCF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57.54</c:v>
                </c:pt>
                <c:pt idx="1">
                  <c:v>55.55</c:v>
                </c:pt>
                <c:pt idx="2">
                  <c:v>55.84</c:v>
                </c:pt>
                <c:pt idx="3">
                  <c:v>55.78</c:v>
                </c:pt>
                <c:pt idx="4">
                  <c:v>54.86</c:v>
                </c:pt>
              </c:numCache>
            </c:numRef>
          </c:val>
          <c:smooth val="0"/>
          <c:extLst>
            <c:ext xmlns:c16="http://schemas.microsoft.com/office/drawing/2014/chart" uri="{C3380CC4-5D6E-409C-BE32-E72D297353CC}">
              <c16:uniqueId val="{00000001-17D5-4FD3-B6CA-EAEF48F5CCF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96.74</c:v>
                </c:pt>
                <c:pt idx="1">
                  <c:v>96.99</c:v>
                </c:pt>
                <c:pt idx="2">
                  <c:v>97.14</c:v>
                </c:pt>
                <c:pt idx="3">
                  <c:v>97.25</c:v>
                </c:pt>
                <c:pt idx="4">
                  <c:v>97.44</c:v>
                </c:pt>
              </c:numCache>
            </c:numRef>
          </c:val>
          <c:extLst>
            <c:ext xmlns:c16="http://schemas.microsoft.com/office/drawing/2014/chart" uri="{C3380CC4-5D6E-409C-BE32-E72D297353CC}">
              <c16:uniqueId val="{00000000-0D78-41DD-9D3B-C84D70BC374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91.64</c:v>
                </c:pt>
                <c:pt idx="2">
                  <c:v>92.34</c:v>
                </c:pt>
                <c:pt idx="3">
                  <c:v>91.78</c:v>
                </c:pt>
                <c:pt idx="4">
                  <c:v>91.37</c:v>
                </c:pt>
              </c:numCache>
            </c:numRef>
          </c:val>
          <c:smooth val="0"/>
          <c:extLst>
            <c:ext xmlns:c16="http://schemas.microsoft.com/office/drawing/2014/chart" uri="{C3380CC4-5D6E-409C-BE32-E72D297353CC}">
              <c16:uniqueId val="{00000001-0D78-41DD-9D3B-C84D70BC374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59.72</c:v>
                </c:pt>
                <c:pt idx="1">
                  <c:v>57</c:v>
                </c:pt>
                <c:pt idx="2">
                  <c:v>62.15</c:v>
                </c:pt>
                <c:pt idx="3">
                  <c:v>63.04</c:v>
                </c:pt>
                <c:pt idx="4">
                  <c:v>64.34</c:v>
                </c:pt>
              </c:numCache>
            </c:numRef>
          </c:val>
          <c:extLst>
            <c:ext xmlns:c16="http://schemas.microsoft.com/office/drawing/2014/chart" uri="{C3380CC4-5D6E-409C-BE32-E72D297353CC}">
              <c16:uniqueId val="{00000000-13D2-4531-BBAE-7401B5A96FB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D2-4531-BBAE-7401B5A96FB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3C-4B3C-AF38-0B0C7D51BF9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3C-4B3C-AF38-0B0C7D51BF9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B0-4473-9A83-963BA217BA8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B0-4473-9A83-963BA217BA8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18-4003-A0C5-F595DC09798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18-4003-A0C5-F595DC09798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52-49B9-950C-365781CD8DF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52-49B9-950C-365781CD8DF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158.54</c:v>
                </c:pt>
                <c:pt idx="1">
                  <c:v>156.36000000000001</c:v>
                </c:pt>
                <c:pt idx="2">
                  <c:v>122.23</c:v>
                </c:pt>
                <c:pt idx="3" formatCode="#,##0.00;&quot;△&quot;#,##0.00">
                  <c:v>0</c:v>
                </c:pt>
                <c:pt idx="4">
                  <c:v>98.43</c:v>
                </c:pt>
              </c:numCache>
            </c:numRef>
          </c:val>
          <c:extLst>
            <c:ext xmlns:c16="http://schemas.microsoft.com/office/drawing/2014/chart" uri="{C3380CC4-5D6E-409C-BE32-E72D297353CC}">
              <c16:uniqueId val="{00000000-C307-479A-B602-5B711E40F0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692.13</c:v>
                </c:pt>
                <c:pt idx="1">
                  <c:v>807.75</c:v>
                </c:pt>
                <c:pt idx="2">
                  <c:v>812.92</c:v>
                </c:pt>
                <c:pt idx="3">
                  <c:v>765.48</c:v>
                </c:pt>
                <c:pt idx="4">
                  <c:v>742.08</c:v>
                </c:pt>
              </c:numCache>
            </c:numRef>
          </c:val>
          <c:smooth val="0"/>
          <c:extLst>
            <c:ext xmlns:c16="http://schemas.microsoft.com/office/drawing/2014/chart" uri="{C3380CC4-5D6E-409C-BE32-E72D297353CC}">
              <c16:uniqueId val="{00000001-C307-479A-B602-5B711E40F0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81.59</c:v>
                </c:pt>
                <c:pt idx="1">
                  <c:v>78.25</c:v>
                </c:pt>
                <c:pt idx="2">
                  <c:v>87.52</c:v>
                </c:pt>
                <c:pt idx="3">
                  <c:v>81.400000000000006</c:v>
                </c:pt>
                <c:pt idx="4">
                  <c:v>85.66</c:v>
                </c:pt>
              </c:numCache>
            </c:numRef>
          </c:val>
          <c:extLst>
            <c:ext xmlns:c16="http://schemas.microsoft.com/office/drawing/2014/chart" uri="{C3380CC4-5D6E-409C-BE32-E72D297353CC}">
              <c16:uniqueId val="{00000000-9AA1-4F7D-88C9-1D2A8318595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88.98</c:v>
                </c:pt>
                <c:pt idx="1">
                  <c:v>86.94</c:v>
                </c:pt>
                <c:pt idx="2">
                  <c:v>85.4</c:v>
                </c:pt>
                <c:pt idx="3">
                  <c:v>87.8</c:v>
                </c:pt>
                <c:pt idx="4">
                  <c:v>86.51</c:v>
                </c:pt>
              </c:numCache>
            </c:numRef>
          </c:val>
          <c:smooth val="0"/>
          <c:extLst>
            <c:ext xmlns:c16="http://schemas.microsoft.com/office/drawing/2014/chart" uri="{C3380CC4-5D6E-409C-BE32-E72D297353CC}">
              <c16:uniqueId val="{00000001-9AA1-4F7D-88C9-1D2A8318595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230.11</c:v>
                </c:pt>
                <c:pt idx="1">
                  <c:v>240.27</c:v>
                </c:pt>
                <c:pt idx="2">
                  <c:v>213.68</c:v>
                </c:pt>
                <c:pt idx="3">
                  <c:v>229.24</c:v>
                </c:pt>
                <c:pt idx="4">
                  <c:v>216.27</c:v>
                </c:pt>
              </c:numCache>
            </c:numRef>
          </c:val>
          <c:extLst>
            <c:ext xmlns:c16="http://schemas.microsoft.com/office/drawing/2014/chart" uri="{C3380CC4-5D6E-409C-BE32-E72D297353CC}">
              <c16:uniqueId val="{00000000-F94A-4B11-98A3-2E2879FEDA8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175.05</c:v>
                </c:pt>
                <c:pt idx="1">
                  <c:v>179.63</c:v>
                </c:pt>
                <c:pt idx="2">
                  <c:v>188.57</c:v>
                </c:pt>
                <c:pt idx="3">
                  <c:v>187.69</c:v>
                </c:pt>
                <c:pt idx="4">
                  <c:v>188.24</c:v>
                </c:pt>
              </c:numCache>
            </c:numRef>
          </c:val>
          <c:smooth val="0"/>
          <c:extLst>
            <c:ext xmlns:c16="http://schemas.microsoft.com/office/drawing/2014/chart" uri="{C3380CC4-5D6E-409C-BE32-E72D297353CC}">
              <c16:uniqueId val="{00000001-F94A-4B11-98A3-2E2879FEDA8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岡山県　早島町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Cd1</v>
      </c>
      <c r="X8" s="35"/>
      <c r="Y8" s="35"/>
      <c r="Z8" s="35"/>
      <c r="AA8" s="35"/>
      <c r="AB8" s="35"/>
      <c r="AC8" s="35"/>
      <c r="AD8" s="36" t="str">
        <f>データ!$M$6</f>
        <v>非設置</v>
      </c>
      <c r="AE8" s="36"/>
      <c r="AF8" s="36"/>
      <c r="AG8" s="36"/>
      <c r="AH8" s="36"/>
      <c r="AI8" s="36"/>
      <c r="AJ8" s="36"/>
      <c r="AK8" s="3"/>
      <c r="AL8" s="37">
        <f>データ!S6</f>
        <v>12648</v>
      </c>
      <c r="AM8" s="37"/>
      <c r="AN8" s="37"/>
      <c r="AO8" s="37"/>
      <c r="AP8" s="37"/>
      <c r="AQ8" s="37"/>
      <c r="AR8" s="37"/>
      <c r="AS8" s="37"/>
      <c r="AT8" s="38">
        <f>データ!T6</f>
        <v>7.62</v>
      </c>
      <c r="AU8" s="38"/>
      <c r="AV8" s="38"/>
      <c r="AW8" s="38"/>
      <c r="AX8" s="38"/>
      <c r="AY8" s="38"/>
      <c r="AZ8" s="38"/>
      <c r="BA8" s="38"/>
      <c r="BB8" s="38">
        <f>データ!U6</f>
        <v>1659.84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98.49</v>
      </c>
      <c r="Q10" s="38"/>
      <c r="R10" s="38"/>
      <c r="S10" s="38"/>
      <c r="T10" s="38"/>
      <c r="U10" s="38"/>
      <c r="V10" s="38"/>
      <c r="W10" s="38">
        <f>データ!Q6</f>
        <v>81.180000000000007</v>
      </c>
      <c r="X10" s="38"/>
      <c r="Y10" s="38"/>
      <c r="Z10" s="38"/>
      <c r="AA10" s="38"/>
      <c r="AB10" s="38"/>
      <c r="AC10" s="38"/>
      <c r="AD10" s="37">
        <f>データ!R6</f>
        <v>2864</v>
      </c>
      <c r="AE10" s="37"/>
      <c r="AF10" s="37"/>
      <c r="AG10" s="37"/>
      <c r="AH10" s="37"/>
      <c r="AI10" s="37"/>
      <c r="AJ10" s="37"/>
      <c r="AK10" s="2"/>
      <c r="AL10" s="37">
        <f>データ!V6</f>
        <v>12437</v>
      </c>
      <c r="AM10" s="37"/>
      <c r="AN10" s="37"/>
      <c r="AO10" s="37"/>
      <c r="AP10" s="37"/>
      <c r="AQ10" s="37"/>
      <c r="AR10" s="37"/>
      <c r="AS10" s="37"/>
      <c r="AT10" s="38">
        <f>データ!W6</f>
        <v>5.16</v>
      </c>
      <c r="AU10" s="38"/>
      <c r="AV10" s="38"/>
      <c r="AW10" s="38"/>
      <c r="AX10" s="38"/>
      <c r="AY10" s="38"/>
      <c r="AZ10" s="38"/>
      <c r="BA10" s="38"/>
      <c r="BB10" s="38">
        <f>データ!X6</f>
        <v>2410.27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WogU1sIAyDNirGDPisL1l2yL1oAJcPgtmOJR/mp8NOhAeGJ53D5CPLrXIYH0GfKxnjz5BnpxeExo7Oi4TAA33w==" saltValue="hhvHbl2dDXM2puqikx1T/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334235</v>
      </c>
      <c r="D6" s="19">
        <f t="shared" si="3"/>
        <v>47</v>
      </c>
      <c r="E6" s="19">
        <f t="shared" si="3"/>
        <v>17</v>
      </c>
      <c r="F6" s="19">
        <f t="shared" si="3"/>
        <v>1</v>
      </c>
      <c r="G6" s="19">
        <f t="shared" si="3"/>
        <v>0</v>
      </c>
      <c r="H6" s="19" t="str">
        <f t="shared" si="3"/>
        <v>岡山県　早島町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98.49</v>
      </c>
      <c r="Q6" s="20">
        <f t="shared" si="3"/>
        <v>81.180000000000007</v>
      </c>
      <c r="R6" s="20">
        <f t="shared" si="3"/>
        <v>2864</v>
      </c>
      <c r="S6" s="20">
        <f t="shared" si="3"/>
        <v>12648</v>
      </c>
      <c r="T6" s="20">
        <f t="shared" si="3"/>
        <v>7.62</v>
      </c>
      <c r="U6" s="20">
        <f t="shared" si="3"/>
        <v>1659.84</v>
      </c>
      <c r="V6" s="20">
        <f t="shared" si="3"/>
        <v>12437</v>
      </c>
      <c r="W6" s="20">
        <f t="shared" si="3"/>
        <v>5.16</v>
      </c>
      <c r="X6" s="20">
        <f t="shared" si="3"/>
        <v>2410.27</v>
      </c>
      <c r="Y6" s="21">
        <f>IF(Y7="",NA(),Y7)</f>
        <v>59.72</v>
      </c>
      <c r="Z6" s="21">
        <f t="shared" ref="Z6:AH6" si="4">IF(Z7="",NA(),Z7)</f>
        <v>57</v>
      </c>
      <c r="AA6" s="21">
        <f t="shared" si="4"/>
        <v>62.15</v>
      </c>
      <c r="AB6" s="21">
        <f t="shared" si="4"/>
        <v>63.04</v>
      </c>
      <c r="AC6" s="21">
        <f t="shared" si="4"/>
        <v>64.34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158.54</v>
      </c>
      <c r="BG6" s="21">
        <f t="shared" ref="BG6:BO6" si="7">IF(BG7="",NA(),BG7)</f>
        <v>156.36000000000001</v>
      </c>
      <c r="BH6" s="21">
        <f t="shared" si="7"/>
        <v>122.23</v>
      </c>
      <c r="BI6" s="20">
        <f t="shared" si="7"/>
        <v>0</v>
      </c>
      <c r="BJ6" s="21">
        <f t="shared" si="7"/>
        <v>98.43</v>
      </c>
      <c r="BK6" s="21">
        <f t="shared" si="7"/>
        <v>692.13</v>
      </c>
      <c r="BL6" s="21">
        <f t="shared" si="7"/>
        <v>807.75</v>
      </c>
      <c r="BM6" s="21">
        <f t="shared" si="7"/>
        <v>812.92</v>
      </c>
      <c r="BN6" s="21">
        <f t="shared" si="7"/>
        <v>765.48</v>
      </c>
      <c r="BO6" s="21">
        <f t="shared" si="7"/>
        <v>742.08</v>
      </c>
      <c r="BP6" s="20" t="str">
        <f>IF(BP7="","",IF(BP7="-","【-】","【"&amp;SUBSTITUTE(TEXT(BP7,"#,##0.00"),"-","△")&amp;"】"))</f>
        <v>【652.82】</v>
      </c>
      <c r="BQ6" s="21">
        <f>IF(BQ7="",NA(),BQ7)</f>
        <v>81.59</v>
      </c>
      <c r="BR6" s="21">
        <f t="shared" ref="BR6:BZ6" si="8">IF(BR7="",NA(),BR7)</f>
        <v>78.25</v>
      </c>
      <c r="BS6" s="21">
        <f t="shared" si="8"/>
        <v>87.52</v>
      </c>
      <c r="BT6" s="21">
        <f t="shared" si="8"/>
        <v>81.400000000000006</v>
      </c>
      <c r="BU6" s="21">
        <f t="shared" si="8"/>
        <v>85.66</v>
      </c>
      <c r="BV6" s="21">
        <f t="shared" si="8"/>
        <v>88.98</v>
      </c>
      <c r="BW6" s="21">
        <f t="shared" si="8"/>
        <v>86.94</v>
      </c>
      <c r="BX6" s="21">
        <f t="shared" si="8"/>
        <v>85.4</v>
      </c>
      <c r="BY6" s="21">
        <f t="shared" si="8"/>
        <v>87.8</v>
      </c>
      <c r="BZ6" s="21">
        <f t="shared" si="8"/>
        <v>86.51</v>
      </c>
      <c r="CA6" s="20" t="str">
        <f>IF(CA7="","",IF(CA7="-","【-】","【"&amp;SUBSTITUTE(TEXT(CA7,"#,##0.00"),"-","△")&amp;"】"))</f>
        <v>【97.61】</v>
      </c>
      <c r="CB6" s="21">
        <f>IF(CB7="",NA(),CB7)</f>
        <v>230.11</v>
      </c>
      <c r="CC6" s="21">
        <f t="shared" ref="CC6:CK6" si="9">IF(CC7="",NA(),CC7)</f>
        <v>240.27</v>
      </c>
      <c r="CD6" s="21">
        <f t="shared" si="9"/>
        <v>213.68</v>
      </c>
      <c r="CE6" s="21">
        <f t="shared" si="9"/>
        <v>229.24</v>
      </c>
      <c r="CF6" s="21">
        <f t="shared" si="9"/>
        <v>216.27</v>
      </c>
      <c r="CG6" s="21">
        <f t="shared" si="9"/>
        <v>175.05</v>
      </c>
      <c r="CH6" s="21">
        <f t="shared" si="9"/>
        <v>179.63</v>
      </c>
      <c r="CI6" s="21">
        <f t="shared" si="9"/>
        <v>188.57</v>
      </c>
      <c r="CJ6" s="21">
        <f t="shared" si="9"/>
        <v>187.69</v>
      </c>
      <c r="CK6" s="21">
        <f t="shared" si="9"/>
        <v>188.24</v>
      </c>
      <c r="CL6" s="20" t="str">
        <f>IF(CL7="","",IF(CL7="-","【-】","【"&amp;SUBSTITUTE(TEXT(CL7,"#,##0.00"),"-","△")&amp;"】"))</f>
        <v>【138.29】</v>
      </c>
      <c r="CM6" s="21">
        <f>IF(CM7="",NA(),CM7)</f>
        <v>64.459999999999994</v>
      </c>
      <c r="CN6" s="21">
        <f t="shared" ref="CN6:CV6" si="10">IF(CN7="",NA(),CN7)</f>
        <v>64.459999999999994</v>
      </c>
      <c r="CO6" s="21" t="str">
        <f t="shared" si="10"/>
        <v>-</v>
      </c>
      <c r="CP6" s="21" t="str">
        <f t="shared" si="10"/>
        <v>-</v>
      </c>
      <c r="CQ6" s="21" t="str">
        <f t="shared" si="10"/>
        <v>-</v>
      </c>
      <c r="CR6" s="21">
        <f t="shared" si="10"/>
        <v>57.54</v>
      </c>
      <c r="CS6" s="21">
        <f t="shared" si="10"/>
        <v>55.55</v>
      </c>
      <c r="CT6" s="21">
        <f t="shared" si="10"/>
        <v>55.84</v>
      </c>
      <c r="CU6" s="21">
        <f t="shared" si="10"/>
        <v>55.78</v>
      </c>
      <c r="CV6" s="21">
        <f t="shared" si="10"/>
        <v>54.86</v>
      </c>
      <c r="CW6" s="20" t="str">
        <f>IF(CW7="","",IF(CW7="-","【-】","【"&amp;SUBSTITUTE(TEXT(CW7,"#,##0.00"),"-","△")&amp;"】"))</f>
        <v>【59.10】</v>
      </c>
      <c r="CX6" s="21">
        <f>IF(CX7="",NA(),CX7)</f>
        <v>96.74</v>
      </c>
      <c r="CY6" s="21">
        <f t="shared" ref="CY6:DG6" si="11">IF(CY7="",NA(),CY7)</f>
        <v>96.99</v>
      </c>
      <c r="CZ6" s="21">
        <f t="shared" si="11"/>
        <v>97.14</v>
      </c>
      <c r="DA6" s="21">
        <f t="shared" si="11"/>
        <v>97.25</v>
      </c>
      <c r="DB6" s="21">
        <f t="shared" si="11"/>
        <v>97.44</v>
      </c>
      <c r="DC6" s="21">
        <f t="shared" si="11"/>
        <v>92.87</v>
      </c>
      <c r="DD6" s="21">
        <f t="shared" si="11"/>
        <v>91.64</v>
      </c>
      <c r="DE6" s="21">
        <f t="shared" si="11"/>
        <v>92.34</v>
      </c>
      <c r="DF6" s="21">
        <f t="shared" si="11"/>
        <v>91.78</v>
      </c>
      <c r="DG6" s="21">
        <f t="shared" si="11"/>
        <v>91.37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1.07</v>
      </c>
      <c r="EF6" s="20">
        <f t="shared" ref="EF6:EN6" si="14">IF(EF7="",NA(),EF7)</f>
        <v>0</v>
      </c>
      <c r="EG6" s="20">
        <f t="shared" si="14"/>
        <v>0</v>
      </c>
      <c r="EH6" s="20">
        <f t="shared" si="14"/>
        <v>0</v>
      </c>
      <c r="EI6" s="20">
        <f t="shared" si="14"/>
        <v>0</v>
      </c>
      <c r="EJ6" s="21">
        <f t="shared" si="14"/>
        <v>0.16</v>
      </c>
      <c r="EK6" s="21">
        <f t="shared" si="14"/>
        <v>0.1</v>
      </c>
      <c r="EL6" s="21">
        <f t="shared" si="14"/>
        <v>0.09</v>
      </c>
      <c r="EM6" s="21">
        <f t="shared" si="14"/>
        <v>0.1</v>
      </c>
      <c r="EN6" s="21">
        <f t="shared" si="14"/>
        <v>7.0000000000000007E-2</v>
      </c>
      <c r="EO6" s="20" t="str">
        <f>IF(EO7="","",IF(EO7="-","【-】","【"&amp;SUBSTITUTE(TEXT(EO7,"#,##0.00"),"-","△")&amp;"】"))</f>
        <v>【0.23】</v>
      </c>
    </row>
    <row r="7" spans="1:145" s="22" customFormat="1" x14ac:dyDescent="0.15">
      <c r="A7" s="14"/>
      <c r="B7" s="23">
        <v>2022</v>
      </c>
      <c r="C7" s="23">
        <v>334235</v>
      </c>
      <c r="D7" s="23">
        <v>47</v>
      </c>
      <c r="E7" s="23">
        <v>17</v>
      </c>
      <c r="F7" s="23">
        <v>1</v>
      </c>
      <c r="G7" s="23">
        <v>0</v>
      </c>
      <c r="H7" s="23" t="s">
        <v>98</v>
      </c>
      <c r="I7" s="23" t="s">
        <v>99</v>
      </c>
      <c r="J7" s="23" t="s">
        <v>100</v>
      </c>
      <c r="K7" s="23" t="s">
        <v>101</v>
      </c>
      <c r="L7" s="23" t="s">
        <v>102</v>
      </c>
      <c r="M7" s="23" t="s">
        <v>103</v>
      </c>
      <c r="N7" s="24" t="s">
        <v>104</v>
      </c>
      <c r="O7" s="24" t="s">
        <v>105</v>
      </c>
      <c r="P7" s="24">
        <v>98.49</v>
      </c>
      <c r="Q7" s="24">
        <v>81.180000000000007</v>
      </c>
      <c r="R7" s="24">
        <v>2864</v>
      </c>
      <c r="S7" s="24">
        <v>12648</v>
      </c>
      <c r="T7" s="24">
        <v>7.62</v>
      </c>
      <c r="U7" s="24">
        <v>1659.84</v>
      </c>
      <c r="V7" s="24">
        <v>12437</v>
      </c>
      <c r="W7" s="24">
        <v>5.16</v>
      </c>
      <c r="X7" s="24">
        <v>2410.27</v>
      </c>
      <c r="Y7" s="24">
        <v>59.72</v>
      </c>
      <c r="Z7" s="24">
        <v>57</v>
      </c>
      <c r="AA7" s="24">
        <v>62.15</v>
      </c>
      <c r="AB7" s="24">
        <v>63.04</v>
      </c>
      <c r="AC7" s="24">
        <v>64.34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158.54</v>
      </c>
      <c r="BG7" s="24">
        <v>156.36000000000001</v>
      </c>
      <c r="BH7" s="24">
        <v>122.23</v>
      </c>
      <c r="BI7" s="24">
        <v>0</v>
      </c>
      <c r="BJ7" s="24">
        <v>98.43</v>
      </c>
      <c r="BK7" s="24">
        <v>692.13</v>
      </c>
      <c r="BL7" s="24">
        <v>807.75</v>
      </c>
      <c r="BM7" s="24">
        <v>812.92</v>
      </c>
      <c r="BN7" s="24">
        <v>765.48</v>
      </c>
      <c r="BO7" s="24">
        <v>742.08</v>
      </c>
      <c r="BP7" s="24">
        <v>652.82000000000005</v>
      </c>
      <c r="BQ7" s="24">
        <v>81.59</v>
      </c>
      <c r="BR7" s="24">
        <v>78.25</v>
      </c>
      <c r="BS7" s="24">
        <v>87.52</v>
      </c>
      <c r="BT7" s="24">
        <v>81.400000000000006</v>
      </c>
      <c r="BU7" s="24">
        <v>85.66</v>
      </c>
      <c r="BV7" s="24">
        <v>88.98</v>
      </c>
      <c r="BW7" s="24">
        <v>86.94</v>
      </c>
      <c r="BX7" s="24">
        <v>85.4</v>
      </c>
      <c r="BY7" s="24">
        <v>87.8</v>
      </c>
      <c r="BZ7" s="24">
        <v>86.51</v>
      </c>
      <c r="CA7" s="24">
        <v>97.61</v>
      </c>
      <c r="CB7" s="24">
        <v>230.11</v>
      </c>
      <c r="CC7" s="24">
        <v>240.27</v>
      </c>
      <c r="CD7" s="24">
        <v>213.68</v>
      </c>
      <c r="CE7" s="24">
        <v>229.24</v>
      </c>
      <c r="CF7" s="24">
        <v>216.27</v>
      </c>
      <c r="CG7" s="24">
        <v>175.05</v>
      </c>
      <c r="CH7" s="24">
        <v>179.63</v>
      </c>
      <c r="CI7" s="24">
        <v>188.57</v>
      </c>
      <c r="CJ7" s="24">
        <v>187.69</v>
      </c>
      <c r="CK7" s="24">
        <v>188.24</v>
      </c>
      <c r="CL7" s="24">
        <v>138.29</v>
      </c>
      <c r="CM7" s="24">
        <v>64.459999999999994</v>
      </c>
      <c r="CN7" s="24">
        <v>64.459999999999994</v>
      </c>
      <c r="CO7" s="24" t="s">
        <v>104</v>
      </c>
      <c r="CP7" s="24" t="s">
        <v>104</v>
      </c>
      <c r="CQ7" s="24" t="s">
        <v>104</v>
      </c>
      <c r="CR7" s="24">
        <v>57.54</v>
      </c>
      <c r="CS7" s="24">
        <v>55.55</v>
      </c>
      <c r="CT7" s="24">
        <v>55.84</v>
      </c>
      <c r="CU7" s="24">
        <v>55.78</v>
      </c>
      <c r="CV7" s="24">
        <v>54.86</v>
      </c>
      <c r="CW7" s="24">
        <v>59.1</v>
      </c>
      <c r="CX7" s="24">
        <v>96.74</v>
      </c>
      <c r="CY7" s="24">
        <v>96.99</v>
      </c>
      <c r="CZ7" s="24">
        <v>97.14</v>
      </c>
      <c r="DA7" s="24">
        <v>97.25</v>
      </c>
      <c r="DB7" s="24">
        <v>97.44</v>
      </c>
      <c r="DC7" s="24">
        <v>92.87</v>
      </c>
      <c r="DD7" s="24">
        <v>91.64</v>
      </c>
      <c r="DE7" s="24">
        <v>92.34</v>
      </c>
      <c r="DF7" s="24">
        <v>91.78</v>
      </c>
      <c r="DG7" s="24">
        <v>91.37</v>
      </c>
      <c r="DH7" s="24">
        <v>95.82</v>
      </c>
      <c r="DI7" s="24"/>
      <c r="DJ7" s="24"/>
      <c r="DK7" s="24"/>
      <c r="DL7" s="24"/>
      <c r="DM7" s="24"/>
      <c r="DN7" s="24"/>
      <c r="DO7" s="24"/>
      <c r="DP7" s="24"/>
      <c r="DQ7" s="24"/>
      <c r="DR7" s="24"/>
      <c r="DS7" s="24"/>
      <c r="DT7" s="24"/>
      <c r="DU7" s="24"/>
      <c r="DV7" s="24"/>
      <c r="DW7" s="24"/>
      <c r="DX7" s="24"/>
      <c r="DY7" s="24"/>
      <c r="DZ7" s="24"/>
      <c r="EA7" s="24"/>
      <c r="EB7" s="24"/>
      <c r="EC7" s="24"/>
      <c r="ED7" s="24"/>
      <c r="EE7" s="24">
        <v>1.07</v>
      </c>
      <c r="EF7" s="24">
        <v>0</v>
      </c>
      <c r="EG7" s="24">
        <v>0</v>
      </c>
      <c r="EH7" s="24">
        <v>0</v>
      </c>
      <c r="EI7" s="24">
        <v>0</v>
      </c>
      <c r="EJ7" s="24">
        <v>0.16</v>
      </c>
      <c r="EK7" s="24">
        <v>0.1</v>
      </c>
      <c r="EL7" s="24">
        <v>0.09</v>
      </c>
      <c r="EM7" s="24">
        <v>0.1</v>
      </c>
      <c r="EN7" s="24">
        <v>7.0000000000000007E-2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藤原 啓介</cp:lastModifiedBy>
  <dcterms:created xsi:type="dcterms:W3CDTF">2023-12-12T02:47:51Z</dcterms:created>
  <dcterms:modified xsi:type="dcterms:W3CDTF">2024-01-17T05:49:13Z</dcterms:modified>
  <cp:category/>
</cp:coreProperties>
</file>