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yflsv01\早島町共有\上下水道課文書\３．課内文章(上水)\令和5年度\庶務\R5調査物\0125公営企業に係る経営比較分析表（令和４年度決算）の分析等について\17_早島町（提出用ファイル）\"/>
    </mc:Choice>
  </mc:AlternateContent>
  <workbookProtection workbookAlgorithmName="SHA-512" workbookHashValue="JE3BrgfnazVrFQF2StMeADkNkt6lU+/Dz4FRN1etjrzRILLDucWMxmYOjyzb/pRv7bDL/MHZxCglJohEyIm+0g==" workbookSaltValue="DFRxWSd3AFqnTblFwadG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<sst xmlns="http://schemas.openxmlformats.org/spreadsheetml/2006/main" count="228" uniqueCount="114">
  <si>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</si>
  <si>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</si>
  <si>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</si>
  <si>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</si>
  <si>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</si>
  <si>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</si>
  <si>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</si>
  <si>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</si>
  <si>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</si>
  <si>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</si>
  <si>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</si>
  <si>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</si>
  <si>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</si>
  <si>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</si>
  <si>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</si>
  <si>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</si>
  <si>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</si>
  <si>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</si>
  <si>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</si>
  <si>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</si>
  <si>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</si>
  <si>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</si>
  <si>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</si>
  <si>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</si>
  <si>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</si>
  <si>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</si>
  <si>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</si>
  <si>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</si>
  <si>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</si>
  <si>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</si>
  <si>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</si>
  <si>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</si>
  <si>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</si>
  <si>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</si>
  <si>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</si>
  <si>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</si>
  <si>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</si>
  <si>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</si>
  <si>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</si>
  <si>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</si>
  <si>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</si>
  <si>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</si>
  <si>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</si>
  <si>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</si>
  <si>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</si>
  <si>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</si>
  <si>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</si>
  <si>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</si>
  <si>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</si>
  <si>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</si>
  <si>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</si>
  <si>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</si>
  <si>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</si>
  <si>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</si>
  <si>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</si>
  <si>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</si>
  <si>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</si>
  <si>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</si>
  <si>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</si>
  <si>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</si>
  <si>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</si>
  <si>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</si>
  <si>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</si>
  <si>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</si>
  <si>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</si>
  <si>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</si>
  <si>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</si>
  <si>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</si>
  <si>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</si>
  <si>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</si>
  <si>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</si>
  <si>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</si>
  <si>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</si>
  <si>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</si>
  <si>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</si>
  <si>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</si>
  <si>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</si>
  <si>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</si>
  <si>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</si>
  <si>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</si>
  <si>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</si>
  <si>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</si>
  <si>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</si>
  <si>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</si>
  <si>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</si>
  <si>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</si>
  <si>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</si>
  <si>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</si>
  <si>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</si>
  <si>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</si>
  <si>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</si>
  <si>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</si>
  <si>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</si>
  <si>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早島町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</si>
  <si>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</si>
  <si>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</si>
  <si>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</si>
  <si>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</si>
  <si>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</si>
  <si>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</si>
  <si>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</si>
  <si>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</si>
  <si>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</si>
  <si>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</si>
  <si>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</si>
  <si>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</si>
  <si>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</si>
  <si>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</si>
  <si>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</si>
  <si>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</si>
  <si>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</si>
  <si>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①経常収支比率は100％を上回っているが、これは一時的な加入負担金・管理負担金の増加によるものであり、適正な料金改正が必要である。
②累積欠損比率は発生していない。今後も引き続き適正な徴収を行っていく必要がある。
③短期債務に対する支払い能力は確保されているといえるが、管路更新に係る企業債の発行による流動負債の増加が今後見込まれている。
④管路更新に係る起債額が昨年度と比較して大きく増加している。健全な経営のためには、企業債の発行の抑制及び適正な料金改正が必要である。
⑤新型コロナウイルス等感染症対策事業による他会計補助金の影響が反映されて低値となっているが、そのことを考慮しても100％を下回っており、適正な料金改正が必要である。
⑥有収水量1㎥あたりの給水原価は、コストを意識した事業運営を行っていることで、平均値よりも低く抑えられており、費用効率は良いといえる。
⑦施設利用率は、昨年度から減少しているため、ダウンサウジング等による有効的な施設利用の検討が必要である。
⑧漏水箇所の修繕や管路更新により更に改善が進んだ。高値を維持するため、漏水箇所の早期発見や計画的な管路更新を引き続き行っていく必要がある。</t>
    <rPh sb="182" eb="185">
      <t>サクネンド</t>
    </rPh>
    <rPh sb="186" eb="188">
      <t>ヒカク</t>
    </rPh>
    <rPh sb="190" eb="191">
      <t>オオ</t>
    </rPh>
    <rPh sb="193" eb="195">
      <t>ゾウカ</t>
    </rPh>
    <rPh sb="288" eb="290">
      <t>コウリョ</t>
    </rPh>
    <phoneticPr fontId="4"/>
  </si>
  <si>
    <t xml:space="preserve">①管路更新が進み、昨年度と比べて下落している。引き続き計画的な更新が必要である。
②例年程度の数値となっているが、今後は法定耐用年数を迎える施設の増加が見込まれるため、引き続き計画的な更新が必要である。
③昨年度と比較して、上昇している。経営状況を見ながら計画的に更新していく必要がある。
</t>
    <rPh sb="1" eb="3">
      <t>カンロ</t>
    </rPh>
    <rPh sb="3" eb="5">
      <t>コウシン</t>
    </rPh>
    <rPh sb="6" eb="7">
      <t>スス</t>
    </rPh>
    <rPh sb="9" eb="12">
      <t>サクネンド</t>
    </rPh>
    <rPh sb="13" eb="14">
      <t>クラ</t>
    </rPh>
    <rPh sb="16" eb="18">
      <t>ゲラク</t>
    </rPh>
    <rPh sb="42" eb="44">
      <t>レイネン</t>
    </rPh>
    <rPh sb="44" eb="46">
      <t>テイド</t>
    </rPh>
    <rPh sb="47" eb="49">
      <t>スウチ</t>
    </rPh>
    <rPh sb="103" eb="106">
      <t>サクネンド</t>
    </rPh>
    <rPh sb="107" eb="109">
      <t>ヒカク</t>
    </rPh>
    <rPh sb="112" eb="114">
      <t>ジョウショウ</t>
    </rPh>
    <rPh sb="119" eb="123">
      <t>ケイエイジョウキョウ</t>
    </rPh>
    <rPh sb="124" eb="125">
      <t>ミ</t>
    </rPh>
    <rPh sb="128" eb="131">
      <t>ケイカクテキ</t>
    </rPh>
    <rPh sb="132" eb="134">
      <t>コウシン</t>
    </rPh>
    <rPh sb="138" eb="140">
      <t>ヒツヨウ</t>
    </rPh>
    <phoneticPr fontId="4"/>
  </si>
  <si>
    <t>更新にかかる費用を確保する必要があるため、本町の水道事業経営は決して良好とはいえず、安定的かつ計画的に水道事業経営を行う上では、他の事業体と比べて大幅に安く設定している水道料金の改正を計画的に行っていく必要がある。</t>
    <rPh sb="51" eb="53">
      <t>スイドウ</t>
    </rPh>
    <rPh sb="53" eb="55">
      <t>ジギョウ</t>
    </rPh>
    <rPh sb="78" eb="80">
      <t>セッテイ</t>
    </rPh>
    <rPh sb="89" eb="91">
      <t>カイセイ</t>
    </rPh>
    <rPh sb="92" eb="95">
      <t>ケイカクテキ</t>
    </rPh>
    <rPh sb="96" eb="9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</si>
</sst>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0.27</c:v>
                </c:pt>
                <c:pt idx="1">
                  <c:v>0.27</c:v>
                </c:pt>
                <c:pt idx="2">
                  <c:v>1.52</c:v>
                </c:pt>
                <c:pt idx="3">
                  <c:v>0.35</c:v>
                </c:pt>
                <c:pt idx="4">
                  <c:v>0.82</c:v>
                </c:pt>
              </c:numCache>
            </c:numRef>
          </c:val>
          <c:extLst>
            <c:ext xmlns:c16="http://schemas.microsoft.com/office/drawing/2014/chart" uri="{C3380CC4-5D6E-409C-BE32-E72D297353CC}">
              <c16:uniqueId val="{00000000-2847-429B-B922-D4CD68A53A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2847-429B-B922-D4CD68A53A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51.67</c:v>
                </c:pt>
                <c:pt idx="1">
                  <c:v>52.2</c:v>
                </c:pt>
                <c:pt idx="2">
                  <c:v>49.81</c:v>
                </c:pt>
                <c:pt idx="3">
                  <c:v>48.78</c:v>
                </c:pt>
                <c:pt idx="4">
                  <c:v>47.29</c:v>
                </c:pt>
              </c:numCache>
            </c:numRef>
          </c:val>
          <c:extLst>
            <c:ext xmlns:c16="http://schemas.microsoft.com/office/drawing/2014/chart" uri="{C3380CC4-5D6E-409C-BE32-E72D297353CC}">
              <c16:uniqueId val="{00000000-958A-48DB-889A-E50A0CC09C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958A-48DB-889A-E50A0CC09C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88.28</c:v>
                </c:pt>
                <c:pt idx="1">
                  <c:v>85.07</c:v>
                </c:pt>
                <c:pt idx="2">
                  <c:v>89.89</c:v>
                </c:pt>
                <c:pt idx="3">
                  <c:v>91.13</c:v>
                </c:pt>
                <c:pt idx="4">
                  <c:v>91.8</c:v>
                </c:pt>
              </c:numCache>
            </c:numRef>
          </c:val>
          <c:extLst>
            <c:ext xmlns:c16="http://schemas.microsoft.com/office/drawing/2014/chart" uri="{C3380CC4-5D6E-409C-BE32-E72D297353CC}">
              <c16:uniqueId val="{00000000-43EC-4195-9311-2999A1EC6D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43EC-4195-9311-2999A1EC6D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112.41</c:v>
                </c:pt>
                <c:pt idx="1">
                  <c:v>119.98</c:v>
                </c:pt>
                <c:pt idx="2">
                  <c:v>119.4</c:v>
                </c:pt>
                <c:pt idx="3">
                  <c:v>114.41</c:v>
                </c:pt>
                <c:pt idx="4">
                  <c:v>119.12</c:v>
                </c:pt>
              </c:numCache>
            </c:numRef>
          </c:val>
          <c:extLst>
            <c:ext xmlns:c16="http://schemas.microsoft.com/office/drawing/2014/chart" uri="{C3380CC4-5D6E-409C-BE32-E72D297353CC}">
              <c16:uniqueId val="{00000000-D399-42EC-BC53-1D12372AAB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D399-42EC-BC53-1D12372AAB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51.44</c:v>
                </c:pt>
                <c:pt idx="1">
                  <c:v>51.51</c:v>
                </c:pt>
                <c:pt idx="2">
                  <c:v>49.36</c:v>
                </c:pt>
                <c:pt idx="3">
                  <c:v>50.5</c:v>
                </c:pt>
                <c:pt idx="4">
                  <c:v>49.39</c:v>
                </c:pt>
              </c:numCache>
            </c:numRef>
          </c:val>
          <c:extLst>
            <c:ext xmlns:c16="http://schemas.microsoft.com/office/drawing/2014/chart" uri="{C3380CC4-5D6E-409C-BE32-E72D297353CC}">
              <c16:uniqueId val="{00000000-F6D8-4D80-9091-1272E0C7A2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F6D8-4D80-9091-1272E0C7A2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13.36</c:v>
                </c:pt>
                <c:pt idx="1">
                  <c:v>14.03</c:v>
                </c:pt>
                <c:pt idx="2">
                  <c:v>13.82</c:v>
                </c:pt>
                <c:pt idx="3">
                  <c:v>13.79</c:v>
                </c:pt>
                <c:pt idx="4">
                  <c:v>13.57</c:v>
                </c:pt>
              </c:numCache>
            </c:numRef>
          </c:val>
          <c:extLst>
            <c:ext xmlns:c16="http://schemas.microsoft.com/office/drawing/2014/chart" uri="{C3380CC4-5D6E-409C-BE32-E72D297353CC}">
              <c16:uniqueId val="{00000000-E700-400D-A405-F891ECE3A4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E700-400D-A405-F891ECE3A4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6-40C9-B2C8-5626F04477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AC36-40C9-B2C8-5626F04477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337.79</c:v>
                </c:pt>
                <c:pt idx="1">
                  <c:v>537.83000000000004</c:v>
                </c:pt>
                <c:pt idx="2">
                  <c:v>439.36</c:v>
                </c:pt>
                <c:pt idx="3">
                  <c:v>621.17999999999995</c:v>
                </c:pt>
                <c:pt idx="4">
                  <c:v>809.84</c:v>
                </c:pt>
              </c:numCache>
            </c:numRef>
          </c:val>
          <c:extLst>
            <c:ext xmlns:c16="http://schemas.microsoft.com/office/drawing/2014/chart" uri="{C3380CC4-5D6E-409C-BE32-E72D297353CC}">
              <c16:uniqueId val="{00000000-C362-4FD0-90C0-9C63199D90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C362-4FD0-90C0-9C63199D90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208.6</c:v>
                </c:pt>
                <c:pt idx="1">
                  <c:v>257.60000000000002</c:v>
                </c:pt>
                <c:pt idx="2">
                  <c:v>414.01</c:v>
                </c:pt>
                <c:pt idx="3">
                  <c:v>366.91</c:v>
                </c:pt>
                <c:pt idx="4">
                  <c:v>572.17999999999995</c:v>
                </c:pt>
              </c:numCache>
            </c:numRef>
          </c:val>
          <c:extLst>
            <c:ext xmlns:c16="http://schemas.microsoft.com/office/drawing/2014/chart" uri="{C3380CC4-5D6E-409C-BE32-E72D297353CC}">
              <c16:uniqueId val="{00000000-34E4-436B-B154-6E0BF8832F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34E4-436B-B154-6E0BF8832F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94.44</c:v>
                </c:pt>
                <c:pt idx="1">
                  <c:v>101.38</c:v>
                </c:pt>
                <c:pt idx="2">
                  <c:v>79.66</c:v>
                </c:pt>
                <c:pt idx="3">
                  <c:v>94.96</c:v>
                </c:pt>
                <c:pt idx="4">
                  <c:v>76.34</c:v>
                </c:pt>
              </c:numCache>
            </c:numRef>
          </c:val>
          <c:extLst>
            <c:ext xmlns:c16="http://schemas.microsoft.com/office/drawing/2014/chart" uri="{C3380CC4-5D6E-409C-BE32-E72D297353CC}">
              <c16:uniqueId val="{00000000-8093-4AA8-B792-D3AEA500F9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8093-4AA8-B792-D3AEA500F9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105.6</c:v>
                </c:pt>
                <c:pt idx="1">
                  <c:v>107.5</c:v>
                </c:pt>
                <c:pt idx="2">
                  <c:v>106.38</c:v>
                </c:pt>
                <c:pt idx="3">
                  <c:v>113.51</c:v>
                </c:pt>
                <c:pt idx="4">
                  <c:v>109.8</c:v>
                </c:pt>
              </c:numCache>
            </c:numRef>
          </c:val>
          <c:extLst>
            <c:ext xmlns:c16="http://schemas.microsoft.com/office/drawing/2014/chart" uri="{C3380CC4-5D6E-409C-BE32-E72D297353CC}">
              <c16:uniqueId val="{00000000-843C-49DF-83D5-E30D2D2830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843C-49DF-83D5-E30D2D2830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岡山県　早島町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12648</v>
      </c>
      <c r="AM8" s="59"/>
      <c r="AN8" s="59"/>
      <c r="AO8" s="59"/>
      <c r="AP8" s="59"/>
      <c r="AQ8" s="59"/>
      <c r="AR8" s="59"/>
      <c r="AS8" s="59"/>
      <c r="AT8" s="56">
        <f>データ!$S$6</f>
        <v>7.62</v>
      </c>
      <c r="AU8" s="57"/>
      <c r="AV8" s="57"/>
      <c r="AW8" s="57"/>
      <c r="AX8" s="57"/>
      <c r="AY8" s="57"/>
      <c r="AZ8" s="57"/>
      <c r="BA8" s="57"/>
      <c r="BB8" s="46">
        <f>データ!$T$6</f>
        <v>1659.84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61.63</v>
      </c>
      <c r="J10" s="57"/>
      <c r="K10" s="57"/>
      <c r="L10" s="57"/>
      <c r="M10" s="57"/>
      <c r="N10" s="57"/>
      <c r="O10" s="58"/>
      <c r="P10" s="46">
        <f>データ!$P$6</f>
        <v>100</v>
      </c>
      <c r="Q10" s="46"/>
      <c r="R10" s="46"/>
      <c r="S10" s="46"/>
      <c r="T10" s="46"/>
      <c r="U10" s="46"/>
      <c r="V10" s="46"/>
      <c r="W10" s="59">
        <f>データ!$Q$6</f>
        <v>1980</v>
      </c>
      <c r="X10" s="59"/>
      <c r="Y10" s="59"/>
      <c r="Z10" s="59"/>
      <c r="AA10" s="59"/>
      <c r="AB10" s="59"/>
      <c r="AC10" s="59"/>
      <c r="AD10" s="2"/>
      <c r="AE10" s="2"/>
      <c r="AF10" s="2"/>
      <c r="AG10" s="2"/>
      <c r="AH10" s="2"/>
      <c r="AI10" s="2"/>
      <c r="AJ10" s="2"/>
      <c r="AK10" s="2"/>
      <c r="AL10" s="59">
        <f>データ!$U$6</f>
        <v>12628</v>
      </c>
      <c r="AM10" s="59"/>
      <c r="AN10" s="59"/>
      <c r="AO10" s="59"/>
      <c r="AP10" s="59"/>
      <c r="AQ10" s="59"/>
      <c r="AR10" s="59"/>
      <c r="AS10" s="59"/>
      <c r="AT10" s="56">
        <f>データ!$V$6</f>
        <v>7.62</v>
      </c>
      <c r="AU10" s="57"/>
      <c r="AV10" s="57"/>
      <c r="AW10" s="57"/>
      <c r="AX10" s="57"/>
      <c r="AY10" s="57"/>
      <c r="AZ10" s="57"/>
      <c r="BA10" s="57"/>
      <c r="BB10" s="46">
        <f>データ!$W$6</f>
        <v>1657.22</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f6hHENHGjgiNh/bZ9Mo2UgusWsU+Xev2Uz0lG0mQDdnJLoP9gMATkbleNFHlUYH0EHsexUBdVQ5GNuVvZ2/vw==" saltValue="qLPF+79GTPf5G3wZQgmT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334235</v>
      </c>
      <c r="D6" s="20">
        <f t="shared" si="3"/>
        <v>46</v>
      </c>
      <c r="E6" s="20">
        <f t="shared" si="3"/>
        <v>1</v>
      </c>
      <c r="F6" s="20">
        <f t="shared" si="3"/>
        <v>0</v>
      </c>
      <c r="G6" s="20">
        <f t="shared" si="3"/>
        <v>1</v>
      </c>
      <c r="H6" s="20" t="str">
        <f t="shared" si="3"/>
        <v>岡山県　早島町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61.63</v>
      </c>
      <c r="P6" s="21">
        <f t="shared" si="3"/>
        <v>100</v>
      </c>
      <c r="Q6" s="21">
        <f t="shared" si="3"/>
        <v>1980</v>
      </c>
      <c r="R6" s="21">
        <f t="shared" si="3"/>
        <v>12648</v>
      </c>
      <c r="S6" s="21">
        <f t="shared" si="3"/>
        <v>7.62</v>
      </c>
      <c r="T6" s="21">
        <f t="shared" si="3"/>
        <v>1659.84</v>
      </c>
      <c r="U6" s="21">
        <f t="shared" si="3"/>
        <v>12628</v>
      </c>
      <c r="V6" s="21">
        <f t="shared" si="3"/>
        <v>7.62</v>
      </c>
      <c r="W6" s="21">
        <f t="shared" si="3"/>
        <v>1657.22</v>
      </c>
      <c r="X6" s="22">
        <f>IF(X7="",NA(),X7)</f>
        <v>112.41</v>
      </c>
      <c r="Y6" s="22">
        <f t="shared" ref="Y6:AG6" si="4">IF(Y7="",NA(),Y7)</f>
        <v>119.98</v>
      </c>
      <c r="Z6" s="22">
        <f t="shared" si="4"/>
        <v>119.4</v>
      </c>
      <c r="AA6" s="22">
        <f t="shared" si="4"/>
        <v>114.41</v>
      </c>
      <c r="AB6" s="22">
        <f t="shared" si="4"/>
        <v>119.12</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337.79</v>
      </c>
      <c r="AU6" s="22">
        <f t="shared" ref="AU6:BC6" si="6">IF(AU7="",NA(),AU7)</f>
        <v>537.83000000000004</v>
      </c>
      <c r="AV6" s="22">
        <f t="shared" si="6"/>
        <v>439.36</v>
      </c>
      <c r="AW6" s="22">
        <f t="shared" si="6"/>
        <v>621.17999999999995</v>
      </c>
      <c r="AX6" s="22">
        <f t="shared" si="6"/>
        <v>809.84</v>
      </c>
      <c r="AY6" s="22">
        <f t="shared" si="6"/>
        <v>359.7</v>
      </c>
      <c r="AZ6" s="22">
        <f t="shared" si="6"/>
        <v>362.93</v>
      </c>
      <c r="BA6" s="22">
        <f t="shared" si="6"/>
        <v>371.81</v>
      </c>
      <c r="BB6" s="22">
        <f t="shared" si="6"/>
        <v>384.23</v>
      </c>
      <c r="BC6" s="22">
        <f t="shared" si="6"/>
        <v>364.3</v>
      </c>
      <c r="BD6" s="21" t="str">
        <f>IF(BD7="","",IF(BD7="-","【-】","【"&amp;SUBSTITUTE(TEXT(BD7,"#,##0.00"),"-","△")&amp;"】"))</f>
        <v>【252.29】</v>
      </c>
      <c r="BE6" s="22">
        <f>IF(BE7="",NA(),BE7)</f>
        <v>208.6</v>
      </c>
      <c r="BF6" s="22">
        <f t="shared" ref="BF6:BN6" si="7">IF(BF7="",NA(),BF7)</f>
        <v>257.60000000000002</v>
      </c>
      <c r="BG6" s="22">
        <f t="shared" si="7"/>
        <v>414.01</v>
      </c>
      <c r="BH6" s="22">
        <f t="shared" si="7"/>
        <v>366.91</v>
      </c>
      <c r="BI6" s="22">
        <f t="shared" si="7"/>
        <v>572.17999999999995</v>
      </c>
      <c r="BJ6" s="22">
        <f t="shared" si="7"/>
        <v>447.01</v>
      </c>
      <c r="BK6" s="22">
        <f t="shared" si="7"/>
        <v>439.05</v>
      </c>
      <c r="BL6" s="22">
        <f t="shared" si="7"/>
        <v>465.85</v>
      </c>
      <c r="BM6" s="22">
        <f t="shared" si="7"/>
        <v>439.43</v>
      </c>
      <c r="BN6" s="22">
        <f t="shared" si="7"/>
        <v>438.41</v>
      </c>
      <c r="BO6" s="21" t="str">
        <f>IF(BO7="","",IF(BO7="-","【-】","【"&amp;SUBSTITUTE(TEXT(BO7,"#,##0.00"),"-","△")&amp;"】"))</f>
        <v>【268.07】</v>
      </c>
      <c r="BP6" s="22">
        <f>IF(BP7="",NA(),BP7)</f>
        <v>94.44</v>
      </c>
      <c r="BQ6" s="22">
        <f t="shared" ref="BQ6:BY6" si="8">IF(BQ7="",NA(),BQ7)</f>
        <v>101.38</v>
      </c>
      <c r="BR6" s="22">
        <f t="shared" si="8"/>
        <v>79.66</v>
      </c>
      <c r="BS6" s="22">
        <f t="shared" si="8"/>
        <v>94.96</v>
      </c>
      <c r="BT6" s="22">
        <f t="shared" si="8"/>
        <v>76.34</v>
      </c>
      <c r="BU6" s="22">
        <f t="shared" si="8"/>
        <v>95.81</v>
      </c>
      <c r="BV6" s="22">
        <f t="shared" si="8"/>
        <v>95.26</v>
      </c>
      <c r="BW6" s="22">
        <f t="shared" si="8"/>
        <v>92.39</v>
      </c>
      <c r="BX6" s="22">
        <f t="shared" si="8"/>
        <v>94.41</v>
      </c>
      <c r="BY6" s="22">
        <f t="shared" si="8"/>
        <v>90.96</v>
      </c>
      <c r="BZ6" s="21" t="str">
        <f>IF(BZ7="","",IF(BZ7="-","【-】","【"&amp;SUBSTITUTE(TEXT(BZ7,"#,##0.00"),"-","△")&amp;"】"))</f>
        <v>【97.47】</v>
      </c>
      <c r="CA6" s="22">
        <f>IF(CA7="",NA(),CA7)</f>
        <v>105.6</v>
      </c>
      <c r="CB6" s="22">
        <f t="shared" ref="CB6:CJ6" si="9">IF(CB7="",NA(),CB7)</f>
        <v>107.5</v>
      </c>
      <c r="CC6" s="22">
        <f t="shared" si="9"/>
        <v>106.38</v>
      </c>
      <c r="CD6" s="22">
        <f t="shared" si="9"/>
        <v>113.51</v>
      </c>
      <c r="CE6" s="22">
        <f t="shared" si="9"/>
        <v>109.8</v>
      </c>
      <c r="CF6" s="22">
        <f t="shared" si="9"/>
        <v>189.58</v>
      </c>
      <c r="CG6" s="22">
        <f t="shared" si="9"/>
        <v>192.82</v>
      </c>
      <c r="CH6" s="22">
        <f t="shared" si="9"/>
        <v>192.98</v>
      </c>
      <c r="CI6" s="22">
        <f t="shared" si="9"/>
        <v>192.13</v>
      </c>
      <c r="CJ6" s="22">
        <f t="shared" si="9"/>
        <v>197.04</v>
      </c>
      <c r="CK6" s="21" t="str">
        <f>IF(CK7="","",IF(CK7="-","【-】","【"&amp;SUBSTITUTE(TEXT(CK7,"#,##0.00"),"-","△")&amp;"】"))</f>
        <v>【174.75】</v>
      </c>
      <c r="CL6" s="22">
        <f>IF(CL7="",NA(),CL7)</f>
        <v>51.67</v>
      </c>
      <c r="CM6" s="22">
        <f t="shared" ref="CM6:CU6" si="10">IF(CM7="",NA(),CM7)</f>
        <v>52.2</v>
      </c>
      <c r="CN6" s="22">
        <f t="shared" si="10"/>
        <v>49.81</v>
      </c>
      <c r="CO6" s="22">
        <f t="shared" si="10"/>
        <v>48.78</v>
      </c>
      <c r="CP6" s="22">
        <f t="shared" si="10"/>
        <v>47.29</v>
      </c>
      <c r="CQ6" s="22">
        <f t="shared" si="10"/>
        <v>55.22</v>
      </c>
      <c r="CR6" s="22">
        <f t="shared" si="10"/>
        <v>54.05</v>
      </c>
      <c r="CS6" s="22">
        <f t="shared" si="10"/>
        <v>54.43</v>
      </c>
      <c r="CT6" s="22">
        <f t="shared" si="10"/>
        <v>53.87</v>
      </c>
      <c r="CU6" s="22">
        <f t="shared" si="10"/>
        <v>54.49</v>
      </c>
      <c r="CV6" s="21" t="str">
        <f>IF(CV7="","",IF(CV7="-","【-】","【"&amp;SUBSTITUTE(TEXT(CV7,"#,##0.00"),"-","△")&amp;"】"))</f>
        <v>【59.97】</v>
      </c>
      <c r="CW6" s="22">
        <f>IF(CW7="",NA(),CW7)</f>
        <v>88.28</v>
      </c>
      <c r="CX6" s="22">
        <f t="shared" ref="CX6:DF6" si="11">IF(CX7="",NA(),CX7)</f>
        <v>85.07</v>
      </c>
      <c r="CY6" s="22">
        <f t="shared" si="11"/>
        <v>89.89</v>
      </c>
      <c r="CZ6" s="22">
        <f t="shared" si="11"/>
        <v>91.13</v>
      </c>
      <c r="DA6" s="22">
        <f t="shared" si="11"/>
        <v>91.8</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51.44</v>
      </c>
      <c r="DI6" s="22">
        <f t="shared" ref="DI6:DQ6" si="12">IF(DI7="",NA(),DI7)</f>
        <v>51.51</v>
      </c>
      <c r="DJ6" s="22">
        <f t="shared" si="12"/>
        <v>49.36</v>
      </c>
      <c r="DK6" s="22">
        <f t="shared" si="12"/>
        <v>50.5</v>
      </c>
      <c r="DL6" s="22">
        <f t="shared" si="12"/>
        <v>49.39</v>
      </c>
      <c r="DM6" s="22">
        <f t="shared" si="12"/>
        <v>47.97</v>
      </c>
      <c r="DN6" s="22">
        <f t="shared" si="12"/>
        <v>49.12</v>
      </c>
      <c r="DO6" s="22">
        <f t="shared" si="12"/>
        <v>49.39</v>
      </c>
      <c r="DP6" s="22">
        <f t="shared" si="12"/>
        <v>50.75</v>
      </c>
      <c r="DQ6" s="22">
        <f t="shared" si="12"/>
        <v>51.72</v>
      </c>
      <c r="DR6" s="21" t="str">
        <f>IF(DR7="","",IF(DR7="-","【-】","【"&amp;SUBSTITUTE(TEXT(DR7,"#,##0.00"),"-","△")&amp;"】"))</f>
        <v>【51.51】</v>
      </c>
      <c r="DS6" s="22">
        <f>IF(DS7="",NA(),DS7)</f>
        <v>13.36</v>
      </c>
      <c r="DT6" s="22">
        <f t="shared" ref="DT6:EB6" si="13">IF(DT7="",NA(),DT7)</f>
        <v>14.03</v>
      </c>
      <c r="DU6" s="22">
        <f t="shared" si="13"/>
        <v>13.82</v>
      </c>
      <c r="DV6" s="22">
        <f t="shared" si="13"/>
        <v>13.79</v>
      </c>
      <c r="DW6" s="22">
        <f t="shared" si="13"/>
        <v>13.57</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0.27</v>
      </c>
      <c r="EE6" s="22">
        <f t="shared" ref="EE6:EM6" si="14">IF(EE7="",NA(),EE7)</f>
        <v>0.27</v>
      </c>
      <c r="EF6" s="22">
        <f t="shared" si="14"/>
        <v>1.52</v>
      </c>
      <c r="EG6" s="22">
        <f t="shared" si="14"/>
        <v>0.35</v>
      </c>
      <c r="EH6" s="22">
        <f t="shared" si="14"/>
        <v>0.82</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334235</v>
      </c>
      <c r="D7" s="24">
        <v>46</v>
      </c>
      <c r="E7" s="24">
        <v>1</v>
      </c>
      <c r="F7" s="24">
        <v>0</v>
      </c>
      <c r="G7" s="24">
        <v>1</v>
      </c>
      <c r="H7" s="24" t="s">
        <v>93</v>
      </c>
      <c r="I7" s="24" t="s">
        <v>94</v>
      </c>
      <c r="J7" s="24" t="s">
        <v>95</v>
      </c>
      <c r="K7" s="24" t="s">
        <v>96</v>
      </c>
      <c r="L7" s="24" t="s">
        <v>97</v>
      </c>
      <c r="M7" s="24" t="s">
        <v>98</v>
      </c>
      <c r="N7" s="25" t="s">
        <v>99</v>
      </c>
      <c r="O7" s="25">
        <v>61.63</v>
      </c>
      <c r="P7" s="25">
        <v>100</v>
      </c>
      <c r="Q7" s="25">
        <v>1980</v>
      </c>
      <c r="R7" s="25">
        <v>12648</v>
      </c>
      <c r="S7" s="25">
        <v>7.62</v>
      </c>
      <c r="T7" s="25">
        <v>1659.84</v>
      </c>
      <c r="U7" s="25">
        <v>12628</v>
      </c>
      <c r="V7" s="25">
        <v>7.62</v>
      </c>
      <c r="W7" s="25">
        <v>1657.22</v>
      </c>
      <c r="X7" s="25">
        <v>112.41</v>
      </c>
      <c r="Y7" s="25">
        <v>119.98</v>
      </c>
      <c r="Z7" s="25">
        <v>119.4</v>
      </c>
      <c r="AA7" s="25">
        <v>114.41</v>
      </c>
      <c r="AB7" s="25">
        <v>119.12</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337.79</v>
      </c>
      <c r="AU7" s="25">
        <v>537.83000000000004</v>
      </c>
      <c r="AV7" s="25">
        <v>439.36</v>
      </c>
      <c r="AW7" s="25">
        <v>621.17999999999995</v>
      </c>
      <c r="AX7" s="25">
        <v>809.84</v>
      </c>
      <c r="AY7" s="25">
        <v>359.7</v>
      </c>
      <c r="AZ7" s="25">
        <v>362.93</v>
      </c>
      <c r="BA7" s="25">
        <v>371.81</v>
      </c>
      <c r="BB7" s="25">
        <v>384.23</v>
      </c>
      <c r="BC7" s="25">
        <v>364.3</v>
      </c>
      <c r="BD7" s="25">
        <v>252.29</v>
      </c>
      <c r="BE7" s="25">
        <v>208.6</v>
      </c>
      <c r="BF7" s="25">
        <v>257.60000000000002</v>
      </c>
      <c r="BG7" s="25">
        <v>414.01</v>
      </c>
      <c r="BH7" s="25">
        <v>366.91</v>
      </c>
      <c r="BI7" s="25">
        <v>572.17999999999995</v>
      </c>
      <c r="BJ7" s="25">
        <v>447.01</v>
      </c>
      <c r="BK7" s="25">
        <v>439.05</v>
      </c>
      <c r="BL7" s="25">
        <v>465.85</v>
      </c>
      <c r="BM7" s="25">
        <v>439.43</v>
      </c>
      <c r="BN7" s="25">
        <v>438.41</v>
      </c>
      <c r="BO7" s="25">
        <v>268.07</v>
      </c>
      <c r="BP7" s="25">
        <v>94.44</v>
      </c>
      <c r="BQ7" s="25">
        <v>101.38</v>
      </c>
      <c r="BR7" s="25">
        <v>79.66</v>
      </c>
      <c r="BS7" s="25">
        <v>94.96</v>
      </c>
      <c r="BT7" s="25">
        <v>76.34</v>
      </c>
      <c r="BU7" s="25">
        <v>95.81</v>
      </c>
      <c r="BV7" s="25">
        <v>95.26</v>
      </c>
      <c r="BW7" s="25">
        <v>92.39</v>
      </c>
      <c r="BX7" s="25">
        <v>94.41</v>
      </c>
      <c r="BY7" s="25">
        <v>90.96</v>
      </c>
      <c r="BZ7" s="25">
        <v>97.47</v>
      </c>
      <c r="CA7" s="25">
        <v>105.6</v>
      </c>
      <c r="CB7" s="25">
        <v>107.5</v>
      </c>
      <c r="CC7" s="25">
        <v>106.38</v>
      </c>
      <c r="CD7" s="25">
        <v>113.51</v>
      </c>
      <c r="CE7" s="25">
        <v>109.8</v>
      </c>
      <c r="CF7" s="25">
        <v>189.58</v>
      </c>
      <c r="CG7" s="25">
        <v>192.82</v>
      </c>
      <c r="CH7" s="25">
        <v>192.98</v>
      </c>
      <c r="CI7" s="25">
        <v>192.13</v>
      </c>
      <c r="CJ7" s="25">
        <v>197.04</v>
      </c>
      <c r="CK7" s="25">
        <v>174.75</v>
      </c>
      <c r="CL7" s="25">
        <v>51.67</v>
      </c>
      <c r="CM7" s="25">
        <v>52.2</v>
      </c>
      <c r="CN7" s="25">
        <v>49.81</v>
      </c>
      <c r="CO7" s="25">
        <v>48.78</v>
      </c>
      <c r="CP7" s="25">
        <v>47.29</v>
      </c>
      <c r="CQ7" s="25">
        <v>55.22</v>
      </c>
      <c r="CR7" s="25">
        <v>54.05</v>
      </c>
      <c r="CS7" s="25">
        <v>54.43</v>
      </c>
      <c r="CT7" s="25">
        <v>53.87</v>
      </c>
      <c r="CU7" s="25">
        <v>54.49</v>
      </c>
      <c r="CV7" s="25">
        <v>59.97</v>
      </c>
      <c r="CW7" s="25">
        <v>88.28</v>
      </c>
      <c r="CX7" s="25">
        <v>85.07</v>
      </c>
      <c r="CY7" s="25">
        <v>89.89</v>
      </c>
      <c r="CZ7" s="25">
        <v>91.13</v>
      </c>
      <c r="DA7" s="25">
        <v>91.8</v>
      </c>
      <c r="DB7" s="25">
        <v>80.930000000000007</v>
      </c>
      <c r="DC7" s="25">
        <v>80.510000000000005</v>
      </c>
      <c r="DD7" s="25">
        <v>79.44</v>
      </c>
      <c r="DE7" s="25">
        <v>79.489999999999995</v>
      </c>
      <c r="DF7" s="25">
        <v>78.8</v>
      </c>
      <c r="DG7" s="25">
        <v>89.76</v>
      </c>
      <c r="DH7" s="25">
        <v>51.44</v>
      </c>
      <c r="DI7" s="25">
        <v>51.51</v>
      </c>
      <c r="DJ7" s="25">
        <v>49.36</v>
      </c>
      <c r="DK7" s="25">
        <v>50.5</v>
      </c>
      <c r="DL7" s="25">
        <v>49.39</v>
      </c>
      <c r="DM7" s="25">
        <v>47.97</v>
      </c>
      <c r="DN7" s="25">
        <v>49.12</v>
      </c>
      <c r="DO7" s="25">
        <v>49.39</v>
      </c>
      <c r="DP7" s="25">
        <v>50.75</v>
      </c>
      <c r="DQ7" s="25">
        <v>51.72</v>
      </c>
      <c r="DR7" s="25">
        <v>51.51</v>
      </c>
      <c r="DS7" s="25">
        <v>13.36</v>
      </c>
      <c r="DT7" s="25">
        <v>14.03</v>
      </c>
      <c r="DU7" s="25">
        <v>13.82</v>
      </c>
      <c r="DV7" s="25">
        <v>13.79</v>
      </c>
      <c r="DW7" s="25">
        <v>13.57</v>
      </c>
      <c r="DX7" s="25">
        <v>15.33</v>
      </c>
      <c r="DY7" s="25">
        <v>16.760000000000002</v>
      </c>
      <c r="DZ7" s="25">
        <v>18.57</v>
      </c>
      <c r="EA7" s="25">
        <v>21.14</v>
      </c>
      <c r="EB7" s="25">
        <v>22.12</v>
      </c>
      <c r="EC7" s="25">
        <v>23.75</v>
      </c>
      <c r="ED7" s="25">
        <v>0.27</v>
      </c>
      <c r="EE7" s="25">
        <v>0.27</v>
      </c>
      <c r="EF7" s="25">
        <v>1.52</v>
      </c>
      <c r="EG7" s="25">
        <v>0.35</v>
      </c>
      <c r="EH7" s="25">
        <v>0.82</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貴将</cp:lastModifiedBy>
  <dcterms:created xsi:type="dcterms:W3CDTF">2023-12-05T00:59:08Z</dcterms:created>
  <dcterms:modified xsi:type="dcterms:W3CDTF">2024-01-17T00:47:50Z</dcterms:modified>
  <cp:category/>
</cp:coreProperties>
</file>