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早島町共有\上下水道課文書\２．課内文章(下水)\５．令和６年度\01_庶務\01_県下水道課及び市町村課提出（一部総務課への提出分を含む）\【〆R7.1.31】公営企業に係る経営比較分析表（令和５年度決算）の分析等について\提出分\"/>
    </mc:Choice>
  </mc:AlternateContent>
  <workbookProtection workbookAlgorithmName="SHA-512" workbookHashValue="KPXUvUoDcB4NKEyIDnHSYLjqU5zQtgRsdcB6leUFAPIPKjGQD+I3dRJPVykUcJPdnnQikOKQ3AVoQHwYBXFamg==" workbookSaltValue="S+caSk+E48oDFr4ngxcy4w==" workbookSpinCount="100000" lockStructure="1"/>
  <bookViews>
    <workbookView xWindow="0" yWindow="0" windowWidth="23040" windowHeight="897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<sst xmlns="http://schemas.openxmlformats.org/spreadsheetml/2006/main" count="240" uniqueCount="119">
  <si>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</si>
  <si>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</si>
  <si>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</si>
  <si>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</si>
  <si>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</si>
  <si>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</si>
  <si>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</si>
  <si>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</si>
  <si>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</si>
  <si>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</si>
  <si>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</si>
  <si>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</si>
  <si>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</si>
  <si>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</si>
  <si>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</si>
  <si>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</si>
  <si>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</si>
  <si>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</si>
  <si>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</si>
  <si>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</si>
  <si>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</si>
  <si>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</si>
  <si>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</si>
  <si>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</si>
  <si>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</si>
  <si>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</si>
  <si>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</si>
  <si>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</si>
  <si>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</si>
  <si>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</si>
  <si>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</si>
  <si>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</si>
  <si>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</si>
  <si>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</si>
  <si>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</si>
  <si>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</si>
  <si>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</si>
  <si>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</si>
  <si>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</si>
  <si>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</si>
  <si>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</si>
  <si>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</si>
  <si>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</si>
  <si>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</si>
  <si>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</si>
  <si>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</si>
  <si>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</si>
  <si>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</si>
  <si>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</si>
  <si>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</si>
  <si>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</si>
  <si>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</si>
  <si>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</si>
  <si>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</si>
  <si>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</si>
  <si>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</si>
  <si>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</si>
  <si>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</si>
  <si>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</si>
  <si>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</si>
  <si>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</si>
  <si>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</si>
  <si>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</si>
  <si>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</si>
  <si>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</si>
  <si>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</si>
  <si>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</si>
  <si>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</si>
  <si>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</si>
  <si>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</si>
  <si>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</si>
  <si>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</si>
  <si>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</si>
  <si>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</si>
  <si>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</si>
  <si>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</si>
  <si>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</si>
  <si>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</si>
  <si>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</si>
  <si>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</si>
  <si>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</si>
  <si>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</si>
  <si>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</si>
  <si>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</si>
  <si>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</si>
  <si>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</si>
  <si>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</si>
  <si>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</si>
  <si>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</si>
  <si>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</si>
  <si>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</si>
  <si>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</si>
  <si>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</si>
  <si>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</si>
  <si>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</si>
  <si>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</si>
  <si>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</si>
  <si>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</si>
  <si>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早島町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</si>
  <si>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</si>
  <si>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</si>
  <si>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</si>
  <si>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</si>
  <si>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</si>
  <si>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</si>
  <si>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</si>
  <si>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</si>
  <si>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</si>
  <si>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</si>
  <si>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</si>
  <si>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</si>
  <si>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</si>
  <si>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</si>
  <si>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</si>
  <si>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</si>
  <si>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</si>
  <si>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本町の下水道事業は、水洗化率が平均を上回る水準を維持している状況であることから、施設が効率的に稼働していると考えられる。
財政状況の健全性については、地方債償還金の減少により収益的収支比率が増加し、企業債残高対事業規模比率は低い水準となっている。汚水処理費の減少により汚水処理原価は減少し、経費回収率も増加したものの、これは本町下水道事業が令和6年4月1日より法適用事業となったことによる打ち切り決算の影響であり、一時的なものである。
歳入の面では使用料を計画的に見直すことで収益的収支比率や経費回収率を高めたり、歳出の面では汚水処理に係る費用の削減や有収率の向上により汚水処理原価を下げるなど、健全経営を進めていくため経営改善を図る必要がある。</t>
    <rPh sb="162" eb="164">
      <t>ホンチョウ</t>
    </rPh>
    <rPh sb="164" eb="169">
      <t>ゲスイドウジギョウ</t>
    </rPh>
    <rPh sb="170" eb="172">
      <t>レイワ</t>
    </rPh>
    <rPh sb="173" eb="174">
      <t>ネン</t>
    </rPh>
    <rPh sb="175" eb="176">
      <t>ガツ</t>
    </rPh>
    <rPh sb="177" eb="178">
      <t>ニチ</t>
    </rPh>
    <rPh sb="180" eb="185">
      <t>ホウテキヨウジギョウ</t>
    </rPh>
    <rPh sb="194" eb="195">
      <t>ウ</t>
    </rPh>
    <rPh sb="196" eb="197">
      <t>キ</t>
    </rPh>
    <rPh sb="198" eb="200">
      <t>ケッサン</t>
    </rPh>
    <rPh sb="201" eb="203">
      <t>エイキョウ</t>
    </rPh>
    <rPh sb="207" eb="210">
      <t>イチジテキ</t>
    </rPh>
    <phoneticPr fontId="4"/>
  </si>
  <si>
    <t>平成２８年度に策定したストックマネジメント計画を令和３年度に改定した。令和４年度以降も計画に基づき、長期的な視点で下水道施設全体の老朽化の進展状況を考慮しながら調査・点検及び改築・更新を行っていく。</t>
    <phoneticPr fontId="4"/>
  </si>
  <si>
    <t>平成２年度の早島処理分区の供用開始より３０年以上が経過し、今後は維持管理が主な支出となってくるので、計画的な施設管理が必要となってくる。下水道施設の長寿命化対策事業、節水機器の普及に伴う汚水処理水量の減少による使用料収入の低下、一般会計からの繰入金の充当等の課題があり、下水道事業の健全な財政運営を図るためにも、使用料の改定を検討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</si>
</sst>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E8-4743-97F8-C17FCB444D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41E8-4743-97F8-C17FCB444D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64.459999999999994</c:v>
                </c:pt>
                <c:pt idx="1">
                  <c:v>0</c:v>
                </c:pt>
                <c:pt idx="2">
                  <c:v>0</c:v>
                </c:pt>
                <c:pt idx="3">
                  <c:v>0</c:v>
                </c:pt>
                <c:pt idx="4">
                  <c:v>0</c:v>
                </c:pt>
              </c:numCache>
            </c:numRef>
          </c:val>
          <c:extLst>
            <c:ext xmlns:c16="http://schemas.microsoft.com/office/drawing/2014/chart" uri="{C3380CC4-5D6E-409C-BE32-E72D297353CC}">
              <c16:uniqueId val="{00000000-DAF3-4555-A7E5-E3BC567C29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DAF3-4555-A7E5-E3BC567C29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96.99</c:v>
                </c:pt>
                <c:pt idx="1">
                  <c:v>97.14</c:v>
                </c:pt>
                <c:pt idx="2">
                  <c:v>97.25</c:v>
                </c:pt>
                <c:pt idx="3">
                  <c:v>97.44</c:v>
                </c:pt>
                <c:pt idx="4">
                  <c:v>97.64</c:v>
                </c:pt>
              </c:numCache>
            </c:numRef>
          </c:val>
          <c:extLst>
            <c:ext xmlns:c16="http://schemas.microsoft.com/office/drawing/2014/chart" uri="{C3380CC4-5D6E-409C-BE32-E72D297353CC}">
              <c16:uniqueId val="{00000000-E9A8-493B-8F3E-1D1CB05034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E9A8-493B-8F3E-1D1CB05034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57</c:v>
                </c:pt>
                <c:pt idx="1">
                  <c:v>62.15</c:v>
                </c:pt>
                <c:pt idx="2">
                  <c:v>63.04</c:v>
                </c:pt>
                <c:pt idx="3">
                  <c:v>64.34</c:v>
                </c:pt>
                <c:pt idx="4">
                  <c:v>103.07</c:v>
                </c:pt>
              </c:numCache>
            </c:numRef>
          </c:val>
          <c:extLst>
            <c:ext xmlns:c16="http://schemas.microsoft.com/office/drawing/2014/chart" uri="{C3380CC4-5D6E-409C-BE32-E72D297353CC}">
              <c16:uniqueId val="{00000000-FAAA-4F35-BDD6-D263C77210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A-4F35-BDD6-D263C77210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A-40DA-93EA-18C08DB9D3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A-40DA-93EA-18C08DB9D3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F-4D92-BB7C-421B929DF7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F-4D92-BB7C-421B929DF7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4-4B7C-9888-3738FF965B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4-4B7C-9888-3738FF965B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1-4A35-AF6B-9C8F0D8AE7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1-4A35-AF6B-9C8F0D8AE7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156.36000000000001</c:v>
                </c:pt>
                <c:pt idx="1">
                  <c:v>122.23</c:v>
                </c:pt>
                <c:pt idx="2" formatCode="#,##0.00;&quot;△&quot;#,##0.00">
                  <c:v>0</c:v>
                </c:pt>
                <c:pt idx="3">
                  <c:v>98.43</c:v>
                </c:pt>
                <c:pt idx="4">
                  <c:v>60.69</c:v>
                </c:pt>
              </c:numCache>
            </c:numRef>
          </c:val>
          <c:extLst>
            <c:ext xmlns:c16="http://schemas.microsoft.com/office/drawing/2014/chart" uri="{C3380CC4-5D6E-409C-BE32-E72D297353CC}">
              <c16:uniqueId val="{00000000-A02E-49B6-8F03-BB04D163E9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A02E-49B6-8F03-BB04D163E9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78.25</c:v>
                </c:pt>
                <c:pt idx="1">
                  <c:v>87.52</c:v>
                </c:pt>
                <c:pt idx="2">
                  <c:v>81.400000000000006</c:v>
                </c:pt>
                <c:pt idx="3">
                  <c:v>85.66</c:v>
                </c:pt>
                <c:pt idx="4">
                  <c:v>114.22</c:v>
                </c:pt>
              </c:numCache>
            </c:numRef>
          </c:val>
          <c:extLst>
            <c:ext xmlns:c16="http://schemas.microsoft.com/office/drawing/2014/chart" uri="{C3380CC4-5D6E-409C-BE32-E72D297353CC}">
              <c16:uniqueId val="{00000000-2AB2-47CB-8EF6-D4B3FAFFB6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2AB2-47CB-8EF6-D4B3FAFFB6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240.27</c:v>
                </c:pt>
                <c:pt idx="1">
                  <c:v>213.68</c:v>
                </c:pt>
                <c:pt idx="2">
                  <c:v>229.24</c:v>
                </c:pt>
                <c:pt idx="3">
                  <c:v>216.27</c:v>
                </c:pt>
                <c:pt idx="4">
                  <c:v>168.6</c:v>
                </c:pt>
              </c:numCache>
            </c:numRef>
          </c:val>
          <c:extLst>
            <c:ext xmlns:c16="http://schemas.microsoft.com/office/drawing/2014/chart" uri="{C3380CC4-5D6E-409C-BE32-E72D297353CC}">
              <c16:uniqueId val="{00000000-2C17-4878-B45F-6F093FEECA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2C17-4878-B45F-6F093FEECA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岡山県　早島町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12764</v>
      </c>
      <c r="AM8" s="54"/>
      <c r="AN8" s="54"/>
      <c r="AO8" s="54"/>
      <c r="AP8" s="54"/>
      <c r="AQ8" s="54"/>
      <c r="AR8" s="54"/>
      <c r="AS8" s="54"/>
      <c r="AT8" s="53">
        <f>データ!T6</f>
        <v>90.62</v>
      </c>
      <c r="AU8" s="53"/>
      <c r="AV8" s="53"/>
      <c r="AW8" s="53"/>
      <c r="AX8" s="53"/>
      <c r="AY8" s="53"/>
      <c r="AZ8" s="53"/>
      <c r="BA8" s="53"/>
      <c r="BB8" s="53">
        <f>データ!U6</f>
        <v>140.85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98.49</v>
      </c>
      <c r="Q10" s="53"/>
      <c r="R10" s="53"/>
      <c r="S10" s="53"/>
      <c r="T10" s="53"/>
      <c r="U10" s="53"/>
      <c r="V10" s="53"/>
      <c r="W10" s="53">
        <f>データ!Q6</f>
        <v>75.81</v>
      </c>
      <c r="X10" s="53"/>
      <c r="Y10" s="53"/>
      <c r="Z10" s="53"/>
      <c r="AA10" s="53"/>
      <c r="AB10" s="53"/>
      <c r="AC10" s="53"/>
      <c r="AD10" s="54">
        <f>データ!R6</f>
        <v>2854</v>
      </c>
      <c r="AE10" s="54"/>
      <c r="AF10" s="54"/>
      <c r="AG10" s="54"/>
      <c r="AH10" s="54"/>
      <c r="AI10" s="54"/>
      <c r="AJ10" s="54"/>
      <c r="AK10" s="2"/>
      <c r="AL10" s="54">
        <f>データ!V6</f>
        <v>12574</v>
      </c>
      <c r="AM10" s="54"/>
      <c r="AN10" s="54"/>
      <c r="AO10" s="54"/>
      <c r="AP10" s="54"/>
      <c r="AQ10" s="54"/>
      <c r="AR10" s="54"/>
      <c r="AS10" s="54"/>
      <c r="AT10" s="53">
        <f>データ!W6</f>
        <v>5.23</v>
      </c>
      <c r="AU10" s="53"/>
      <c r="AV10" s="53"/>
      <c r="AW10" s="53"/>
      <c r="AX10" s="53"/>
      <c r="AY10" s="53"/>
      <c r="AZ10" s="53"/>
      <c r="BA10" s="53"/>
      <c r="BB10" s="53">
        <f>データ!X6</f>
        <v>2404.21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SsTZrmzWzlTcOkFXaRp2X1VMwXfOiqoe3qqhKjri2HfN9iS+ArmQ+B/1Xrrbtb0kEabVJ0pblC+CAsHqADk3Vw==" saltValue="AALXJyi2cs8SDIn9OSSD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334235</v>
      </c>
      <c r="D6" s="19">
        <f t="shared" si="3"/>
        <v>47</v>
      </c>
      <c r="E6" s="19">
        <f t="shared" si="3"/>
        <v>17</v>
      </c>
      <c r="F6" s="19">
        <f t="shared" si="3"/>
        <v>1</v>
      </c>
      <c r="G6" s="19">
        <f t="shared" si="3"/>
        <v>0</v>
      </c>
      <c r="H6" s="19" t="str">
        <f t="shared" si="3"/>
        <v>岡山県　早島町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98.49</v>
      </c>
      <c r="Q6" s="20">
        <f t="shared" si="3"/>
        <v>75.81</v>
      </c>
      <c r="R6" s="20">
        <f t="shared" si="3"/>
        <v>2854</v>
      </c>
      <c r="S6" s="20">
        <f t="shared" si="3"/>
        <v>12764</v>
      </c>
      <c r="T6" s="20">
        <f t="shared" si="3"/>
        <v>90.62</v>
      </c>
      <c r="U6" s="20">
        <f t="shared" si="3"/>
        <v>140.85</v>
      </c>
      <c r="V6" s="20">
        <f t="shared" si="3"/>
        <v>12574</v>
      </c>
      <c r="W6" s="20">
        <f t="shared" si="3"/>
        <v>5.23</v>
      </c>
      <c r="X6" s="20">
        <f t="shared" si="3"/>
        <v>2404.21</v>
      </c>
      <c r="Y6" s="21">
        <f>IF(Y7="",NA(),Y7)</f>
        <v>57</v>
      </c>
      <c r="Z6" s="21">
        <f t="shared" ref="Z6:AH6" si="4">IF(Z7="",NA(),Z7)</f>
        <v>62.15</v>
      </c>
      <c r="AA6" s="21">
        <f t="shared" si="4"/>
        <v>63.04</v>
      </c>
      <c r="AB6" s="21">
        <f t="shared" si="4"/>
        <v>64.34</v>
      </c>
      <c r="AC6" s="21">
        <f t="shared" si="4"/>
        <v>103.07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156.36000000000001</v>
      </c>
      <c r="BG6" s="21">
        <f t="shared" ref="BG6:BO6" si="7">IF(BG7="",NA(),BG7)</f>
        <v>122.23</v>
      </c>
      <c r="BH6" s="20">
        <f t="shared" si="7"/>
        <v>0</v>
      </c>
      <c r="BI6" s="21">
        <f t="shared" si="7"/>
        <v>98.43</v>
      </c>
      <c r="BJ6" s="21">
        <f t="shared" si="7"/>
        <v>60.69</v>
      </c>
      <c r="BK6" s="21">
        <f t="shared" si="7"/>
        <v>807.75</v>
      </c>
      <c r="BL6" s="21">
        <f t="shared" si="7"/>
        <v>812.92</v>
      </c>
      <c r="BM6" s="21">
        <f t="shared" si="7"/>
        <v>765.48</v>
      </c>
      <c r="BN6" s="21">
        <f t="shared" si="7"/>
        <v>742.08</v>
      </c>
      <c r="BO6" s="21">
        <f t="shared" si="7"/>
        <v>730.84</v>
      </c>
      <c r="BP6" s="20" t="str">
        <f>IF(BP7="","",IF(BP7="-","【-】","【"&amp;SUBSTITUTE(TEXT(BP7,"#,##0.00"),"-","△")&amp;"】"))</f>
        <v>【630.82】</v>
      </c>
      <c r="BQ6" s="21">
        <f>IF(BQ7="",NA(),BQ7)</f>
        <v>78.25</v>
      </c>
      <c r="BR6" s="21">
        <f t="shared" ref="BR6:BZ6" si="8">IF(BR7="",NA(),BR7)</f>
        <v>87.52</v>
      </c>
      <c r="BS6" s="21">
        <f t="shared" si="8"/>
        <v>81.400000000000006</v>
      </c>
      <c r="BT6" s="21">
        <f t="shared" si="8"/>
        <v>85.66</v>
      </c>
      <c r="BU6" s="21">
        <f t="shared" si="8"/>
        <v>114.22</v>
      </c>
      <c r="BV6" s="21">
        <f t="shared" si="8"/>
        <v>86.94</v>
      </c>
      <c r="BW6" s="21">
        <f t="shared" si="8"/>
        <v>85.4</v>
      </c>
      <c r="BX6" s="21">
        <f t="shared" si="8"/>
        <v>87.8</v>
      </c>
      <c r="BY6" s="21">
        <f t="shared" si="8"/>
        <v>86.51</v>
      </c>
      <c r="BZ6" s="21">
        <f t="shared" si="8"/>
        <v>89.17</v>
      </c>
      <c r="CA6" s="20" t="str">
        <f>IF(CA7="","",IF(CA7="-","【-】","【"&amp;SUBSTITUTE(TEXT(CA7,"#,##0.00"),"-","△")&amp;"】"))</f>
        <v>【97.81】</v>
      </c>
      <c r="CB6" s="21">
        <f>IF(CB7="",NA(),CB7)</f>
        <v>240.27</v>
      </c>
      <c r="CC6" s="21">
        <f t="shared" ref="CC6:CK6" si="9">IF(CC7="",NA(),CC7)</f>
        <v>213.68</v>
      </c>
      <c r="CD6" s="21">
        <f t="shared" si="9"/>
        <v>229.24</v>
      </c>
      <c r="CE6" s="21">
        <f t="shared" si="9"/>
        <v>216.27</v>
      </c>
      <c r="CF6" s="21">
        <f t="shared" si="9"/>
        <v>168.6</v>
      </c>
      <c r="CG6" s="21">
        <f t="shared" si="9"/>
        <v>179.63</v>
      </c>
      <c r="CH6" s="21">
        <f t="shared" si="9"/>
        <v>188.57</v>
      </c>
      <c r="CI6" s="21">
        <f t="shared" si="9"/>
        <v>187.69</v>
      </c>
      <c r="CJ6" s="21">
        <f t="shared" si="9"/>
        <v>188.24</v>
      </c>
      <c r="CK6" s="21">
        <f t="shared" si="9"/>
        <v>184.85</v>
      </c>
      <c r="CL6" s="20" t="str">
        <f>IF(CL7="","",IF(CL7="-","【-】","【"&amp;SUBSTITUTE(TEXT(CL7,"#,##0.00"),"-","△")&amp;"】"))</f>
        <v>【138.75】</v>
      </c>
      <c r="CM6" s="21">
        <f>IF(CM7="",NA(),CM7)</f>
        <v>64.459999999999994</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96.99</v>
      </c>
      <c r="CY6" s="21">
        <f t="shared" ref="CY6:DG6" si="11">IF(CY7="",NA(),CY7)</f>
        <v>97.14</v>
      </c>
      <c r="CZ6" s="21">
        <f t="shared" si="11"/>
        <v>97.25</v>
      </c>
      <c r="DA6" s="21">
        <f t="shared" si="11"/>
        <v>97.44</v>
      </c>
      <c r="DB6" s="21">
        <f t="shared" si="11"/>
        <v>97.64</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334235</v>
      </c>
      <c r="D7" s="23">
        <v>47</v>
      </c>
      <c r="E7" s="23">
        <v>17</v>
      </c>
      <c r="F7" s="23">
        <v>1</v>
      </c>
      <c r="G7" s="23">
        <v>0</v>
      </c>
      <c r="H7" s="23" t="s">
        <v>98</v>
      </c>
      <c r="I7" s="23" t="s">
        <v>99</v>
      </c>
      <c r="J7" s="23" t="s">
        <v>100</v>
      </c>
      <c r="K7" s="23" t="s">
        <v>101</v>
      </c>
      <c r="L7" s="23" t="s">
        <v>102</v>
      </c>
      <c r="M7" s="23" t="s">
        <v>103</v>
      </c>
      <c r="N7" s="24" t="s">
        <v>104</v>
      </c>
      <c r="O7" s="24" t="s">
        <v>105</v>
      </c>
      <c r="P7" s="24">
        <v>98.49</v>
      </c>
      <c r="Q7" s="24">
        <v>75.81</v>
      </c>
      <c r="R7" s="24">
        <v>2854</v>
      </c>
      <c r="S7" s="24">
        <v>12764</v>
      </c>
      <c r="T7" s="24">
        <v>90.62</v>
      </c>
      <c r="U7" s="24">
        <v>140.85</v>
      </c>
      <c r="V7" s="24">
        <v>12574</v>
      </c>
      <c r="W7" s="24">
        <v>5.23</v>
      </c>
      <c r="X7" s="24">
        <v>2404.21</v>
      </c>
      <c r="Y7" s="24">
        <v>57</v>
      </c>
      <c r="Z7" s="24">
        <v>62.15</v>
      </c>
      <c r="AA7" s="24">
        <v>63.04</v>
      </c>
      <c r="AB7" s="24">
        <v>64.34</v>
      </c>
      <c r="AC7" s="24">
        <v>103.07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156.36000000000001</v>
      </c>
      <c r="BG7" s="24">
        <v>122.23</v>
      </c>
      <c r="BH7" s="24">
        <v>0</v>
      </c>
      <c r="BI7" s="24">
        <v>98.43</v>
      </c>
      <c r="BJ7" s="24">
        <v>60.69</v>
      </c>
      <c r="BK7" s="24">
        <v>807.75</v>
      </c>
      <c r="BL7" s="24">
        <v>812.92</v>
      </c>
      <c r="BM7" s="24">
        <v>765.48</v>
      </c>
      <c r="BN7" s="24">
        <v>742.08</v>
      </c>
      <c r="BO7" s="24">
        <v>730.84</v>
      </c>
      <c r="BP7" s="24">
        <v>630.82000000000005</v>
      </c>
      <c r="BQ7" s="24">
        <v>78.25</v>
      </c>
      <c r="BR7" s="24">
        <v>87.52</v>
      </c>
      <c r="BS7" s="24">
        <v>81.400000000000006</v>
      </c>
      <c r="BT7" s="24">
        <v>85.66</v>
      </c>
      <c r="BU7" s="24">
        <v>114.22</v>
      </c>
      <c r="BV7" s="24">
        <v>86.94</v>
      </c>
      <c r="BW7" s="24">
        <v>85.4</v>
      </c>
      <c r="BX7" s="24">
        <v>87.8</v>
      </c>
      <c r="BY7" s="24">
        <v>86.51</v>
      </c>
      <c r="BZ7" s="24">
        <v>89.17</v>
      </c>
      <c r="CA7" s="24">
        <v>97.81</v>
      </c>
      <c r="CB7" s="24">
        <v>240.27</v>
      </c>
      <c r="CC7" s="24">
        <v>213.68</v>
      </c>
      <c r="CD7" s="24">
        <v>229.24</v>
      </c>
      <c r="CE7" s="24">
        <v>216.27</v>
      </c>
      <c r="CF7" s="24">
        <v>168.6</v>
      </c>
      <c r="CG7" s="24">
        <v>179.63</v>
      </c>
      <c r="CH7" s="24">
        <v>188.57</v>
      </c>
      <c r="CI7" s="24">
        <v>187.69</v>
      </c>
      <c r="CJ7" s="24">
        <v>188.24</v>
      </c>
      <c r="CK7" s="24">
        <v>184.85</v>
      </c>
      <c r="CL7" s="24">
        <v>138.75</v>
      </c>
      <c r="CM7" s="24">
        <v>64.459999999999994</v>
      </c>
      <c r="CN7" s="24" t="s">
        <v>104</v>
      </c>
      <c r="CO7" s="24" t="s">
        <v>104</v>
      </c>
      <c r="CP7" s="24" t="s">
        <v>104</v>
      </c>
      <c r="CQ7" s="24" t="s">
        <v>104</v>
      </c>
      <c r="CR7" s="24">
        <v>55.55</v>
      </c>
      <c r="CS7" s="24">
        <v>55.84</v>
      </c>
      <c r="CT7" s="24">
        <v>55.78</v>
      </c>
      <c r="CU7" s="24">
        <v>54.86</v>
      </c>
      <c r="CV7" s="24">
        <v>55.04</v>
      </c>
      <c r="CW7" s="24">
        <v>58.94</v>
      </c>
      <c r="CX7" s="24">
        <v>96.99</v>
      </c>
      <c r="CY7" s="24">
        <v>97.14</v>
      </c>
      <c r="CZ7" s="24">
        <v>97.25</v>
      </c>
      <c r="DA7" s="24">
        <v>97.44</v>
      </c>
      <c r="DB7" s="24">
        <v>97.64</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啓介</cp:lastModifiedBy>
  <dcterms:created xsi:type="dcterms:W3CDTF">2024-12-19T01:38:52Z</dcterms:created>
  <dcterms:modified xsi:type="dcterms:W3CDTF">2025-01-27T07:00:14Z</dcterms:modified>
  <cp:category/>
</cp:coreProperties>
</file>